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A325-V2\testuleti\01 Települési Önkormányzat\Nagylak\2022\3_2022\"/>
    </mc:Choice>
  </mc:AlternateContent>
  <xr:revisionPtr revIDLastSave="0" documentId="13_ncr:1_{CEFFE4B8-2261-40A7-957E-E881C31E07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 melléklet" sheetId="3" r:id="rId1"/>
    <sheet name="2. melléklet" sheetId="26" r:id="rId2"/>
    <sheet name="3. melléklet" sheetId="5" r:id="rId3"/>
    <sheet name="4.melléklet" sheetId="6" r:id="rId4"/>
    <sheet name="5.melléklet" sheetId="7" r:id="rId5"/>
    <sheet name="6.melléklet" sheetId="10" r:id="rId6"/>
    <sheet name="7.melléklet" sheetId="11" r:id="rId7"/>
    <sheet name="8.melléklet" sheetId="12" r:id="rId8"/>
    <sheet name="9.melléklet" sheetId="13" r:id="rId9"/>
    <sheet name="10.melléklet" sheetId="14" r:id="rId10"/>
    <sheet name="11.melléklet" sheetId="15" r:id="rId11"/>
    <sheet name="12.melléklet" sheetId="16" r:id="rId12"/>
    <sheet name="13.melléklet" sheetId="17" r:id="rId13"/>
    <sheet name="14.melléklet" sheetId="18" r:id="rId14"/>
    <sheet name="15.melléklet" sheetId="19" r:id="rId15"/>
    <sheet name="16.melléklet" sheetId="20" r:id="rId16"/>
    <sheet name="17.melléklrt" sheetId="22" r:id="rId17"/>
    <sheet name="18.melléklet" sheetId="23" r:id="rId18"/>
    <sheet name="19.melléklet" sheetId="27" r:id="rId19"/>
    <sheet name="20.melléklet" sheetId="25" r:id="rId20"/>
  </sheets>
  <definedNames>
    <definedName name="Excel_BuiltIn_Print_Area" localSheetId="1">'2. melléklet'!$B$1:$E$33</definedName>
    <definedName name="_xlnm.Print_Area" localSheetId="0">'1. melléklet'!$A$1:$I$46</definedName>
    <definedName name="_xlnm.Print_Area" localSheetId="9">'10.melléklet'!$A$1:$D$39</definedName>
    <definedName name="_xlnm.Print_Area" localSheetId="10">'11.melléklet'!$A$1:$F$17</definedName>
    <definedName name="_xlnm.Print_Area" localSheetId="14">'15.melléklet'!$B$2:$O$26</definedName>
    <definedName name="_xlnm.Print_Area" localSheetId="15">'16.melléklet'!$A$1:$D$60</definedName>
    <definedName name="_xlnm.Print_Area" localSheetId="17">'18.melléklet'!$A$1:$G$33</definedName>
    <definedName name="_xlnm.Print_Area" localSheetId="18">'19.melléklet'!$A$1:$H$26</definedName>
    <definedName name="_xlnm.Print_Area" localSheetId="1">'2. melléklet'!$A$1:$C$30</definedName>
    <definedName name="_xlnm.Print_Area" localSheetId="19">'20.melléklet'!$A$1:$G$28</definedName>
    <definedName name="_xlnm.Print_Area" localSheetId="2">'3. melléklet'!$A$1:$H$42</definedName>
    <definedName name="_xlnm.Print_Area" localSheetId="3">'4.melléklet'!$B$1:$L$24</definedName>
    <definedName name="_xlnm.Print_Area" localSheetId="4">'5.melléklet'!$A$1:$G$18</definedName>
    <definedName name="_xlnm.Print_Area" localSheetId="5">'6.melléklet'!$A$1:$O$32</definedName>
    <definedName name="_xlnm.Print_Area" localSheetId="6">'7.melléklet'!$B$1:$D$20</definedName>
    <definedName name="_xlnm.Print_Area" localSheetId="7">'8.melléklet'!$A$1:$F$21</definedName>
    <definedName name="_xlnm.Print_Area" localSheetId="8">'9.melléklet'!$A$1:$D$38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20" l="1"/>
  <c r="N20" i="19"/>
  <c r="H20" i="19"/>
  <c r="E13" i="25" l="1"/>
  <c r="D49" i="20" l="1"/>
  <c r="N25" i="19"/>
  <c r="O17" i="19"/>
  <c r="O16" i="19"/>
  <c r="D40" i="20" l="1"/>
  <c r="D10" i="20"/>
  <c r="C19" i="19"/>
  <c r="C11" i="19"/>
  <c r="C9" i="19"/>
  <c r="D8" i="19"/>
  <c r="C8" i="19"/>
  <c r="D12" i="25" l="1"/>
  <c r="G18" i="17"/>
  <c r="D22" i="25" s="1"/>
  <c r="G22" i="17"/>
  <c r="G21" i="17"/>
  <c r="G24" i="17" s="1"/>
  <c r="D21" i="25" s="1"/>
  <c r="G15" i="17"/>
  <c r="G14" i="17"/>
  <c r="G13" i="17"/>
  <c r="G12" i="17"/>
  <c r="G11" i="17"/>
  <c r="D24" i="17"/>
  <c r="H19" i="16"/>
  <c r="H23" i="16" s="1"/>
  <c r="E18" i="16"/>
  <c r="E17" i="16"/>
  <c r="G16" i="17" l="1"/>
  <c r="G19" i="17" s="1"/>
  <c r="D23" i="25"/>
  <c r="G25" i="17"/>
  <c r="F18" i="12"/>
  <c r="F10" i="12"/>
  <c r="F21" i="12" s="1"/>
  <c r="F18" i="10"/>
  <c r="H32" i="10" l="1"/>
  <c r="D15" i="11"/>
  <c r="K24" i="6" l="1"/>
  <c r="H15" i="5"/>
  <c r="C22" i="26" l="1"/>
  <c r="C21" i="26"/>
  <c r="C20" i="26"/>
  <c r="C13" i="26"/>
  <c r="C12" i="26"/>
  <c r="C11" i="26"/>
  <c r="C10" i="26"/>
  <c r="C9" i="26"/>
  <c r="C8" i="26"/>
  <c r="E15" i="18"/>
  <c r="G14" i="18"/>
  <c r="L14" i="6" l="1"/>
  <c r="O30" i="10" l="1"/>
  <c r="O12" i="10"/>
  <c r="C23" i="26" l="1"/>
  <c r="G20" i="27" l="1"/>
  <c r="F20" i="27"/>
  <c r="E20" i="27"/>
  <c r="D20" i="27"/>
  <c r="E22" i="25" l="1"/>
  <c r="F22" i="25" s="1"/>
  <c r="G22" i="25" s="1"/>
  <c r="F21" i="25"/>
  <c r="G21" i="25" s="1"/>
  <c r="E20" i="25"/>
  <c r="F20" i="25" s="1"/>
  <c r="G20" i="25" s="1"/>
  <c r="G23" i="25" l="1"/>
  <c r="E23" i="25"/>
  <c r="F23" i="25"/>
  <c r="G9" i="23"/>
  <c r="G7" i="23"/>
  <c r="D57" i="20"/>
  <c r="O24" i="19"/>
  <c r="O21" i="19"/>
  <c r="O22" i="19"/>
  <c r="O20" i="19"/>
  <c r="J25" i="19"/>
  <c r="N15" i="19" l="1"/>
  <c r="N26" i="19" s="1"/>
  <c r="C15" i="19"/>
  <c r="F25" i="19"/>
  <c r="L25" i="19"/>
  <c r="H25" i="19"/>
  <c r="D25" i="19"/>
  <c r="K15" i="19"/>
  <c r="D59" i="20"/>
  <c r="I25" i="19"/>
  <c r="K25" i="19"/>
  <c r="G25" i="19"/>
  <c r="E25" i="19"/>
  <c r="M25" i="19"/>
  <c r="C25" i="19"/>
  <c r="D9" i="11"/>
  <c r="D20" i="11" s="1"/>
  <c r="E16" i="15"/>
  <c r="C15" i="14"/>
  <c r="C14" i="13"/>
  <c r="L18" i="6"/>
  <c r="L19" i="6"/>
  <c r="L20" i="6"/>
  <c r="L21" i="6"/>
  <c r="L22" i="6"/>
  <c r="L23" i="6"/>
  <c r="L15" i="6"/>
  <c r="L17" i="6"/>
  <c r="L13" i="6"/>
  <c r="F24" i="6"/>
  <c r="H16" i="5" s="1"/>
  <c r="E12" i="16" s="1"/>
  <c r="D12" i="17" s="1"/>
  <c r="G24" i="6"/>
  <c r="H25" i="5" s="1"/>
  <c r="E14" i="16" s="1"/>
  <c r="D13" i="17" s="1"/>
  <c r="D13" i="25" s="1"/>
  <c r="H24" i="6"/>
  <c r="H33" i="5" s="1"/>
  <c r="E15" i="16" s="1"/>
  <c r="D14" i="17" s="1"/>
  <c r="D14" i="25" s="1"/>
  <c r="E14" i="25" s="1"/>
  <c r="F14" i="25" s="1"/>
  <c r="G14" i="25" s="1"/>
  <c r="I24" i="6"/>
  <c r="E24" i="6"/>
  <c r="H13" i="5" s="1"/>
  <c r="E11" i="16" s="1"/>
  <c r="J24" i="6"/>
  <c r="H18" i="5" s="1"/>
  <c r="E13" i="16" s="1"/>
  <c r="D11" i="25" l="1"/>
  <c r="E11" i="25" s="1"/>
  <c r="F11" i="25" s="1"/>
  <c r="G11" i="25" s="1"/>
  <c r="D15" i="17"/>
  <c r="F13" i="25"/>
  <c r="G13" i="25" s="1"/>
  <c r="D11" i="17"/>
  <c r="E19" i="16"/>
  <c r="C26" i="19"/>
  <c r="D14" i="19" s="1"/>
  <c r="D15" i="19" s="1"/>
  <c r="D26" i="19" s="1"/>
  <c r="E14" i="19" s="1"/>
  <c r="E15" i="19" s="1"/>
  <c r="E26" i="19" s="1"/>
  <c r="F14" i="19" s="1"/>
  <c r="F15" i="19" s="1"/>
  <c r="F26" i="19" s="1"/>
  <c r="G14" i="19" s="1"/>
  <c r="G15" i="19" s="1"/>
  <c r="G26" i="19" s="1"/>
  <c r="H14" i="19" s="1"/>
  <c r="H15" i="19" s="1"/>
  <c r="H26" i="19" s="1"/>
  <c r="I14" i="19" s="1"/>
  <c r="I15" i="19" s="1"/>
  <c r="I26" i="19" s="1"/>
  <c r="J14" i="19" s="1"/>
  <c r="J15" i="19" s="1"/>
  <c r="J26" i="19" s="1"/>
  <c r="H40" i="5"/>
  <c r="E20" i="16" s="1"/>
  <c r="O15" i="19"/>
  <c r="K26" i="19"/>
  <c r="L14" i="19" s="1"/>
  <c r="L15" i="19" s="1"/>
  <c r="L26" i="19" s="1"/>
  <c r="M14" i="19" s="1"/>
  <c r="M15" i="19" s="1"/>
  <c r="M26" i="19" s="1"/>
  <c r="O25" i="19"/>
  <c r="L16" i="6"/>
  <c r="L24" i="6" s="1"/>
  <c r="N32" i="10"/>
  <c r="F16" i="7" s="1"/>
  <c r="M32" i="10"/>
  <c r="F17" i="7" s="1"/>
  <c r="K32" i="10"/>
  <c r="F15" i="7" s="1"/>
  <c r="J32" i="10"/>
  <c r="F14" i="7" s="1"/>
  <c r="I32" i="10"/>
  <c r="G32" i="10"/>
  <c r="F12" i="7" s="1"/>
  <c r="F32" i="10"/>
  <c r="F11" i="7" s="1"/>
  <c r="E32" i="10"/>
  <c r="F10" i="7" s="1"/>
  <c r="D32" i="10"/>
  <c r="F9" i="7" s="1"/>
  <c r="O29" i="10"/>
  <c r="O18" i="10"/>
  <c r="O26" i="10"/>
  <c r="O14" i="10"/>
  <c r="O13" i="10"/>
  <c r="E22" i="16" l="1"/>
  <c r="E23" i="16" s="1"/>
  <c r="D17" i="25"/>
  <c r="E17" i="25" s="1"/>
  <c r="F17" i="25" s="1"/>
  <c r="G17" i="25" s="1"/>
  <c r="D16" i="17"/>
  <c r="D19" i="17" s="1"/>
  <c r="D25" i="17" s="1"/>
  <c r="D10" i="25"/>
  <c r="F18" i="7"/>
  <c r="O32" i="10"/>
  <c r="O28" i="10"/>
  <c r="O19" i="10"/>
  <c r="O20" i="10"/>
  <c r="O21" i="10"/>
  <c r="O22" i="10"/>
  <c r="O23" i="10"/>
  <c r="O31" i="10"/>
  <c r="O24" i="10"/>
  <c r="O25" i="10"/>
  <c r="O27" i="10"/>
  <c r="D18" i="25" l="1"/>
  <c r="E10" i="25"/>
  <c r="O11" i="10"/>
  <c r="O15" i="10"/>
  <c r="O16" i="10"/>
  <c r="O17" i="10"/>
  <c r="O10" i="10"/>
  <c r="F10" i="25" l="1"/>
  <c r="E18" i="25"/>
  <c r="H37" i="5"/>
  <c r="H41" i="5" s="1"/>
  <c r="F18" i="25" l="1"/>
  <c r="G10" i="25"/>
  <c r="G18" i="25" s="1"/>
  <c r="G9" i="18"/>
  <c r="G10" i="18"/>
  <c r="G11" i="18"/>
  <c r="G12" i="18"/>
  <c r="G13" i="18"/>
  <c r="G8" i="18"/>
  <c r="D15" i="18"/>
  <c r="F15" i="18"/>
  <c r="C15" i="18"/>
  <c r="G15" i="18" l="1"/>
  <c r="C27" i="26"/>
  <c r="C25" i="26" l="1"/>
  <c r="C15" i="26" l="1"/>
  <c r="C29" i="26" s="1"/>
  <c r="F14" i="23" l="1"/>
  <c r="F15" i="23" s="1"/>
  <c r="F33" i="23" s="1"/>
  <c r="E14" i="23"/>
  <c r="E15" i="23" s="1"/>
  <c r="E33" i="23" s="1"/>
  <c r="D14" i="23"/>
  <c r="D15" i="23" s="1"/>
  <c r="D33" i="23" s="1"/>
  <c r="C14" i="23"/>
  <c r="C15" i="23" s="1"/>
  <c r="C33" i="23" s="1"/>
  <c r="G13" i="23"/>
  <c r="G12" i="23"/>
  <c r="G11" i="23"/>
  <c r="G10" i="23"/>
  <c r="G14" i="23" l="1"/>
  <c r="G15" i="23" s="1"/>
  <c r="G33" i="23" s="1"/>
  <c r="D60" i="20"/>
</calcChain>
</file>

<file path=xl/sharedStrings.xml><?xml version="1.0" encoding="utf-8"?>
<sst xmlns="http://schemas.openxmlformats.org/spreadsheetml/2006/main" count="841" uniqueCount="487">
  <si>
    <t>Cím és alcímrend</t>
  </si>
  <si>
    <t>I. Cím</t>
  </si>
  <si>
    <t>Önkormányzat</t>
  </si>
  <si>
    <t>1. alcím</t>
  </si>
  <si>
    <t>Önkormányzat igazgatási tevékenysége</t>
  </si>
  <si>
    <t>Köztemető- fenntartás és -működtetés</t>
  </si>
  <si>
    <t>2. alcím</t>
  </si>
  <si>
    <t>4. alcím</t>
  </si>
  <si>
    <t>Közfoglalkoztatás</t>
  </si>
  <si>
    <t>5. alcím</t>
  </si>
  <si>
    <t>Közvilágítás</t>
  </si>
  <si>
    <t>6. alcím</t>
  </si>
  <si>
    <t>Háziorvosi alapellátás</t>
  </si>
  <si>
    <t>7. alcím</t>
  </si>
  <si>
    <t>Család és nővédelmi egészségügyi gondozás</t>
  </si>
  <si>
    <t>11. alcím</t>
  </si>
  <si>
    <t>12. alcím</t>
  </si>
  <si>
    <t>Könyvtári szolgáltatás</t>
  </si>
  <si>
    <t>14. alcím</t>
  </si>
  <si>
    <t xml:space="preserve">15. alcím </t>
  </si>
  <si>
    <t>Intézményen kívüli gyermekétkeztetés (szünidei étkeztetés)</t>
  </si>
  <si>
    <t>Szociális étkeztetés szociális konyhán</t>
  </si>
  <si>
    <t>Házi segítségnyújtás</t>
  </si>
  <si>
    <t>Beruházási kiadások</t>
  </si>
  <si>
    <t>Felújítási kiadások</t>
  </si>
  <si>
    <t>Általános és céltartalék</t>
  </si>
  <si>
    <t>Ft</t>
  </si>
  <si>
    <t>Egyéb önkormányzati feladatok támogatása</t>
  </si>
  <si>
    <t>I. A helyi önkormányzatok működésének általános támogatása összesen:</t>
  </si>
  <si>
    <t>II. Köznevelési feladatok támogatása</t>
  </si>
  <si>
    <t>Gyermekétkeztetés támogatások</t>
  </si>
  <si>
    <t>Szociáliss feladatok egyéb. támog.</t>
  </si>
  <si>
    <t>A települési önkormányzatok szociális feladatainak egyéb támogatása</t>
  </si>
  <si>
    <t>Szociális étkeztetés</t>
  </si>
  <si>
    <t>Rászoruló gyermekek szünidei étkeztetésének támogatása</t>
  </si>
  <si>
    <t>IV. A települési önkormányzatok kulturális feladatainak támogatása</t>
  </si>
  <si>
    <t>Összesen:</t>
  </si>
  <si>
    <t>Sor-szám</t>
  </si>
  <si>
    <t>Megnevezés</t>
  </si>
  <si>
    <t>1.</t>
  </si>
  <si>
    <t>Helyi önkormányzatok működésének általános támogatása</t>
  </si>
  <si>
    <t>2.</t>
  </si>
  <si>
    <t>3.</t>
  </si>
  <si>
    <t>Szociális, gyermekjóléti és gyermekétkeztetési feladatok támogatása</t>
  </si>
  <si>
    <t>4.</t>
  </si>
  <si>
    <t>Kulturális feladatok támogatása</t>
  </si>
  <si>
    <t>5.</t>
  </si>
  <si>
    <t>Működési c. kv-i támogatások és kiegészítő támogatások</t>
  </si>
  <si>
    <t>6.</t>
  </si>
  <si>
    <t>7.</t>
  </si>
  <si>
    <t>8.</t>
  </si>
  <si>
    <t>Működési célú támogatás TB pénzügyi alapokból</t>
  </si>
  <si>
    <t>9.</t>
  </si>
  <si>
    <t>Működési célú támogatás elkülönített állami pénzalapokból</t>
  </si>
  <si>
    <t>10.</t>
  </si>
  <si>
    <t>11.</t>
  </si>
  <si>
    <t>12.</t>
  </si>
  <si>
    <t>13.</t>
  </si>
  <si>
    <t>14.</t>
  </si>
  <si>
    <t>15.</t>
  </si>
  <si>
    <t>Magánszemélyek kommunális adója</t>
  </si>
  <si>
    <t>16.</t>
  </si>
  <si>
    <t>Helyi iparűzési adó</t>
  </si>
  <si>
    <t>17.</t>
  </si>
  <si>
    <t>Gépjárműadó</t>
  </si>
  <si>
    <t>18.</t>
  </si>
  <si>
    <t>Talajterhelési díj</t>
  </si>
  <si>
    <t>19.</t>
  </si>
  <si>
    <t>Termőföld bérbeadásából származó jövedelem</t>
  </si>
  <si>
    <t>20.</t>
  </si>
  <si>
    <t>Egyéb pótlék, bírság</t>
  </si>
  <si>
    <t>21.</t>
  </si>
  <si>
    <t>Közhatalmi bevételek</t>
  </si>
  <si>
    <t>22.</t>
  </si>
  <si>
    <t>23.</t>
  </si>
  <si>
    <t>Szolgáltatások ellenértéke</t>
  </si>
  <si>
    <t>24.</t>
  </si>
  <si>
    <t>Közvetített szolgáltatások ellenértéke</t>
  </si>
  <si>
    <t>25.</t>
  </si>
  <si>
    <t>Tulajdonosi bevételek</t>
  </si>
  <si>
    <t>26.</t>
  </si>
  <si>
    <t>Ellátási díjak</t>
  </si>
  <si>
    <t>27.</t>
  </si>
  <si>
    <t>Kiszámlázott ÁFA</t>
  </si>
  <si>
    <t>28.</t>
  </si>
  <si>
    <t>Kamatbevételek</t>
  </si>
  <si>
    <t>29.</t>
  </si>
  <si>
    <t>Egyéb működési bevételek</t>
  </si>
  <si>
    <t>30.</t>
  </si>
  <si>
    <t>Működési bevételek</t>
  </si>
  <si>
    <t>31.</t>
  </si>
  <si>
    <t>Felhalmozási bevételek</t>
  </si>
  <si>
    <t>32.</t>
  </si>
  <si>
    <t>Működési célú átvett pénzeszközök</t>
  </si>
  <si>
    <t>Felhalmozási célú átvett pénzeszközök</t>
  </si>
  <si>
    <t xml:space="preserve">Működési célú maradvány </t>
  </si>
  <si>
    <t xml:space="preserve">Felhalmozási célú maradvány </t>
  </si>
  <si>
    <t>Finanszírozási bevételek</t>
  </si>
  <si>
    <t>BEVÉTELEK MINDÖSSZESEN:</t>
  </si>
  <si>
    <t xml:space="preserve"> </t>
  </si>
  <si>
    <t>adatok  Ft</t>
  </si>
  <si>
    <t>COFOG</t>
  </si>
  <si>
    <t>I.</t>
  </si>
  <si>
    <t>Közművelődési intézmények közösségi színterek működtetése</t>
  </si>
  <si>
    <t>Összesen</t>
  </si>
  <si>
    <t>adatok Ft</t>
  </si>
  <si>
    <t>Sorszám</t>
  </si>
  <si>
    <t>Dologi kiadások</t>
  </si>
  <si>
    <t>Ellátottak pénzbeli juttatásai</t>
  </si>
  <si>
    <t>Felhalmozási célú pénzeszközátadás</t>
  </si>
  <si>
    <t>Finanszírozási kiadások</t>
  </si>
  <si>
    <t xml:space="preserve">Megnevezés </t>
  </si>
  <si>
    <t>Működési kiadások</t>
  </si>
  <si>
    <t>Felhalmozási kiadások</t>
  </si>
  <si>
    <t>Általános tartalék</t>
  </si>
  <si>
    <t>Kiadás összesen</t>
  </si>
  <si>
    <t>Személyi juttatások</t>
  </si>
  <si>
    <t>Munkaadót terh. Járulékok</t>
  </si>
  <si>
    <t>Ellátottak juttatásai</t>
  </si>
  <si>
    <t>Beruházási kiadás</t>
  </si>
  <si>
    <t>Felújítási kiadás</t>
  </si>
  <si>
    <t xml:space="preserve"> Működési jellegű kiadások</t>
  </si>
  <si>
    <t xml:space="preserve">Közvilágítás </t>
  </si>
  <si>
    <t>Város- és község-gazdálkodási egyéb. szolg.</t>
  </si>
  <si>
    <t>Felhalmozási kiadások előirányzatai</t>
  </si>
  <si>
    <t>Intézményen kívüli gyermekétkeztetés</t>
  </si>
  <si>
    <t>Települési támogatások:</t>
  </si>
  <si>
    <t>Önkormányzat rendeletében megállapított juttatások:</t>
  </si>
  <si>
    <t>összesen:</t>
  </si>
  <si>
    <t>Mindösszesen:</t>
  </si>
  <si>
    <t>Adatok Ft</t>
  </si>
  <si>
    <t>Céltartalék</t>
  </si>
  <si>
    <t>Tartalék összesen:</t>
  </si>
  <si>
    <t xml:space="preserve"> adatok  Ft</t>
  </si>
  <si>
    <t>Rovat</t>
  </si>
  <si>
    <t xml:space="preserve">  Működési kiadások</t>
  </si>
  <si>
    <t>Önkormányzatok működési támogatásai</t>
  </si>
  <si>
    <t>B11</t>
  </si>
  <si>
    <t xml:space="preserve">  Személyi juttatások</t>
  </si>
  <si>
    <t>K1</t>
  </si>
  <si>
    <t>Működési célú támogatások Áht-on belülről</t>
  </si>
  <si>
    <t>B16</t>
  </si>
  <si>
    <t xml:space="preserve">  Munkaadót terhelő járulékok és szociális hozzájárulási adó</t>
  </si>
  <si>
    <t>K2</t>
  </si>
  <si>
    <t>Felhalmozási célú támogatások Áht-on belülről</t>
  </si>
  <si>
    <t>B2</t>
  </si>
  <si>
    <t xml:space="preserve">  Dologi kiadások</t>
  </si>
  <si>
    <t>K3</t>
  </si>
  <si>
    <t xml:space="preserve">Közhatalmi bevételek </t>
  </si>
  <si>
    <t>B3</t>
  </si>
  <si>
    <t xml:space="preserve">  Ellátottak pénzbeli juttatásai</t>
  </si>
  <si>
    <t>K4</t>
  </si>
  <si>
    <t>B4</t>
  </si>
  <si>
    <t xml:space="preserve">  Egyéb működési célú kiadások</t>
  </si>
  <si>
    <t>K5</t>
  </si>
  <si>
    <t>B6</t>
  </si>
  <si>
    <t xml:space="preserve">  Tartalék</t>
  </si>
  <si>
    <t>K513</t>
  </si>
  <si>
    <t>B7</t>
  </si>
  <si>
    <t xml:space="preserve">  Beruházások</t>
  </si>
  <si>
    <t>K6</t>
  </si>
  <si>
    <t xml:space="preserve">   Felújítások</t>
  </si>
  <si>
    <t>K7</t>
  </si>
  <si>
    <t>Költségvetési bevételek</t>
  </si>
  <si>
    <t>B1-B7</t>
  </si>
  <si>
    <t xml:space="preserve">  Költségvetési kiadások</t>
  </si>
  <si>
    <t>Előző évi költségvetési maradvány igénybevétele</t>
  </si>
  <si>
    <t>B813</t>
  </si>
  <si>
    <t>Államháztartáson belüli megelőlegezések visszafizetése</t>
  </si>
  <si>
    <t>K914</t>
  </si>
  <si>
    <t>Államháztartáson belüli megelőlegezések</t>
  </si>
  <si>
    <t>B814</t>
  </si>
  <si>
    <t>B8</t>
  </si>
  <si>
    <t>Önkormányzat bevételei összesen:</t>
  </si>
  <si>
    <t xml:space="preserve">  Önkormányzat kiadásai összesen:</t>
  </si>
  <si>
    <t>Finanszírozási bevétel (maradvány felhasználása)</t>
  </si>
  <si>
    <t xml:space="preserve">  Finanszírozási kiadások - tartalék</t>
  </si>
  <si>
    <t>Finanszírozási bevétel felhasználása - finanszírozási kiadásokra</t>
  </si>
  <si>
    <t>Működési bevételek összesen.</t>
  </si>
  <si>
    <t xml:space="preserve">  Működési kiadások összesen:</t>
  </si>
  <si>
    <t>II.</t>
  </si>
  <si>
    <t xml:space="preserve">  Felhalmozási kiadások</t>
  </si>
  <si>
    <t xml:space="preserve">  Felújítások</t>
  </si>
  <si>
    <t xml:space="preserve">  Felhalmozási célú pénzeszközátadás</t>
  </si>
  <si>
    <t>Felhalmozási bevételek összesen:</t>
  </si>
  <si>
    <t xml:space="preserve">  Felhalmozási kiadások összesen:</t>
  </si>
  <si>
    <t>adatok Fő</t>
  </si>
  <si>
    <t>Választott tisztségviselő</t>
  </si>
  <si>
    <t xml:space="preserve">Köztisztviselő </t>
  </si>
  <si>
    <t>Közfoglalkoztatott</t>
  </si>
  <si>
    <t>Önkorm. igazgatási tevékenység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</si>
  <si>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</si>
  <si>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</si>
  <si>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</si>
  <si>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</si>
  <si>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</si>
  <si>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</si>
  <si>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</si>
  <si>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</si>
  <si>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</si>
  <si>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</si>
  <si>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</si>
  <si>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</si>
  <si>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Előző havi egyenleg:</t>
  </si>
  <si>
    <t>Bevétel - kiadás egyenlege</t>
  </si>
  <si>
    <t>Működési célú önként vállalt feladatok kiadásai</t>
  </si>
  <si>
    <t>Működési célú kötelező feladatok kiadásai</t>
  </si>
  <si>
    <t>Működési célú kötelező feladatok bevételei</t>
  </si>
  <si>
    <t>Önkormányzatok működési támogatásából</t>
  </si>
  <si>
    <t>Egyéb működési célú támogatás Áht-én belülről</t>
  </si>
  <si>
    <t>Közhatalmi betételekből</t>
  </si>
  <si>
    <t>Felhalmozási célú kötelező feladatok bevételei és kiadásai</t>
  </si>
  <si>
    <t>Felhalmozási célú támogatások</t>
  </si>
  <si>
    <t xml:space="preserve">Beruházási kiadások </t>
  </si>
  <si>
    <t xml:space="preserve">Felújítások </t>
  </si>
  <si>
    <t>BEVÉTELEK mindösszesen:</t>
  </si>
  <si>
    <t>KIADÁSOK mindösszesen:</t>
  </si>
  <si>
    <t>Kiadások</t>
  </si>
  <si>
    <t>Közvetett támogatások</t>
  </si>
  <si>
    <t>Összeg</t>
  </si>
  <si>
    <r>
      <t>1. Ellátottak térítési díjának ill. kártérítésének méltányossági alapon történő elengedése.</t>
    </r>
    <r>
      <rPr>
        <sz val="12"/>
        <color theme="1"/>
        <rFont val="Times New Roman"/>
        <family val="1"/>
        <charset val="238"/>
      </rPr>
      <t xml:space="preserve"> </t>
    </r>
  </si>
  <si>
    <t>2. Lakosság részére, lakásfelújításhoz nyújtott kölcsönök elengedésének összege:</t>
  </si>
  <si>
    <t>4. Helyiségek, eszközök hasznosításából származó bevételéből nyújtott kölcsönök elengedésének összege:</t>
  </si>
  <si>
    <t>5. Egyéb nyújtott kedvezmény vagy kölcsön elengedésének összege:</t>
  </si>
  <si>
    <t>Közvetett támogatások összesen:</t>
  </si>
  <si>
    <t>MEGNEVEZÉS</t>
  </si>
  <si>
    <t>Saját bevétel és adósságot keletkeztető ügyletből eredő fizetési kötelezettség összegei</t>
  </si>
  <si>
    <t>ÖSSZESEN</t>
  </si>
  <si>
    <t>Helyi adók</t>
  </si>
  <si>
    <t>Osztalék, koncessziós díjak</t>
  </si>
  <si>
    <t>Díjak, pótlékok, bírságok</t>
  </si>
  <si>
    <t>Tárgyi eszközök, immateriális javak, vagyoni értékű jog értékesítése, vagyonhasznosításból származóbevétel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</si>
  <si>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</si>
  <si>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</si>
  <si>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</si>
  <si>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(01+... .+07)</t>
  </si>
  <si>
    <t>Saját bevételek (08. sor) 50%-a</t>
  </si>
  <si>
    <t>Előző év(ek)ben keletkezett tárgyévi fizetési kötelezettség (11+....+17)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</si>
  <si>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</si>
  <si>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</si>
  <si>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</si>
  <si>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</si>
  <si>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</si>
  <si>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</si>
  <si>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</si>
  <si>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(19+.....+25)</t>
  </si>
  <si>
    <t>Fizetési kötelezettség összesen (10+18)</t>
  </si>
  <si>
    <t>Fizetési kötelezettséggel csökkentett saját bevétel (09-26)</t>
  </si>
  <si>
    <t xml:space="preserve">Nagylak Község Önkormányzata költségvetését érintő többéves kihatással járó döntések </t>
  </si>
  <si>
    <t>Kötelezettség jogcíme</t>
  </si>
  <si>
    <t xml:space="preserve">2022. év </t>
  </si>
  <si>
    <t>2023. év</t>
  </si>
  <si>
    <t>2024. év</t>
  </si>
  <si>
    <t>Lejárat éve</t>
  </si>
  <si>
    <t>2022. év</t>
  </si>
  <si>
    <t>Bevételek</t>
  </si>
  <si>
    <t>Bevétel összesen:</t>
  </si>
  <si>
    <t>Működési célú kiadások</t>
  </si>
  <si>
    <t>Felhalmozási célú kiadások</t>
  </si>
  <si>
    <t>Kiadás összesen:</t>
  </si>
  <si>
    <t>K9</t>
  </si>
  <si>
    <t>K1-K7</t>
  </si>
  <si>
    <t>Jogcím száma</t>
  </si>
  <si>
    <t>1.1.1.2</t>
  </si>
  <si>
    <t>1.1.1.3</t>
  </si>
  <si>
    <t>1.1.1.4</t>
  </si>
  <si>
    <t>1.1.1.5</t>
  </si>
  <si>
    <t>Település üzemeltetés- zöldterület</t>
  </si>
  <si>
    <t>Település üzemeltetés- közvilágítás</t>
  </si>
  <si>
    <t>Település üzemeltetés- köztemető</t>
  </si>
  <si>
    <t>Település üzemeltetés- közutak</t>
  </si>
  <si>
    <t>1.1.1.6</t>
  </si>
  <si>
    <t>1.1.1.7</t>
  </si>
  <si>
    <t>Lakott külterülettel kapcsolatos feladatok támogatása</t>
  </si>
  <si>
    <t>Határátkelőhelyek fenntartásának támogatása</t>
  </si>
  <si>
    <t>1.1.1.11</t>
  </si>
  <si>
    <t>1.1.1.12</t>
  </si>
  <si>
    <r>
      <t>1.3.2.3.1</t>
    </r>
    <r>
      <rPr>
        <sz val="10"/>
        <color theme="0"/>
        <rFont val="Times New Roman CE"/>
        <charset val="238"/>
      </rPr>
      <t>.0</t>
    </r>
  </si>
  <si>
    <r>
      <t>1.3.1</t>
    </r>
    <r>
      <rPr>
        <sz val="10"/>
        <color theme="0"/>
        <rFont val="Times New Roman CE"/>
        <charset val="238"/>
      </rPr>
      <t>.0</t>
    </r>
  </si>
  <si>
    <r>
      <t>1.1.3</t>
    </r>
    <r>
      <rPr>
        <sz val="10"/>
        <color theme="0"/>
        <rFont val="Times New Roman CE"/>
        <charset val="238"/>
      </rPr>
      <t>.0</t>
    </r>
  </si>
  <si>
    <r>
      <t>1.3.2.4</t>
    </r>
    <r>
      <rPr>
        <sz val="10"/>
        <color theme="0"/>
        <rFont val="Times New Roman CE"/>
        <charset val="238"/>
      </rPr>
      <t>.0</t>
    </r>
  </si>
  <si>
    <r>
      <t>1.4.2</t>
    </r>
    <r>
      <rPr>
        <sz val="10"/>
        <color theme="0"/>
        <rFont val="Times New Roman CE"/>
        <charset val="238"/>
      </rPr>
      <t>.0</t>
    </r>
  </si>
  <si>
    <t>A települési önkormányzatok gyermekétkeztetési feladatainak támogatása</t>
  </si>
  <si>
    <r>
      <t>1.4</t>
    </r>
    <r>
      <rPr>
        <b/>
        <sz val="10"/>
        <color theme="0"/>
        <rFont val="Times New Roman CE"/>
        <charset val="238"/>
      </rPr>
      <t>.0</t>
    </r>
  </si>
  <si>
    <r>
      <t>1.3</t>
    </r>
    <r>
      <rPr>
        <b/>
        <sz val="10"/>
        <color theme="0"/>
        <rFont val="Times New Roman CE"/>
        <charset val="238"/>
      </rPr>
      <t>.0</t>
    </r>
  </si>
  <si>
    <r>
      <t>1.1</t>
    </r>
    <r>
      <rPr>
        <b/>
        <sz val="10"/>
        <color theme="0"/>
        <rFont val="Times New Roman CE"/>
        <charset val="238"/>
      </rPr>
      <t>.0</t>
    </r>
  </si>
  <si>
    <r>
      <t>1.2</t>
    </r>
    <r>
      <rPr>
        <b/>
        <sz val="10"/>
        <color theme="0"/>
        <rFont val="Times New Roman CE"/>
        <charset val="238"/>
      </rPr>
      <t>.0</t>
    </r>
  </si>
  <si>
    <t>Települési önkormányzatok nyilvános könyvtári és a közművelődési feladatainak támogatása</t>
  </si>
  <si>
    <r>
      <t>1.5.2</t>
    </r>
    <r>
      <rPr>
        <sz val="10"/>
        <color theme="0"/>
        <rFont val="Times New Roman CE"/>
        <charset val="238"/>
      </rPr>
      <t>.0</t>
    </r>
  </si>
  <si>
    <r>
      <t>1.5</t>
    </r>
    <r>
      <rPr>
        <b/>
        <sz val="10"/>
        <color theme="0"/>
        <rFont val="Times New Roman CE"/>
        <charset val="238"/>
      </rPr>
      <t>.0</t>
    </r>
  </si>
  <si>
    <t xml:space="preserve">Egyéb működési célú támogatások Áht-on belülre </t>
  </si>
  <si>
    <t>Makói Kistérség Többcélú Társulása</t>
  </si>
  <si>
    <t>Bursa Hungarica ösztöndíj</t>
  </si>
  <si>
    <t>8. alcím</t>
  </si>
  <si>
    <t>9. alcím</t>
  </si>
  <si>
    <t>10. alcím</t>
  </si>
  <si>
    <t>Közművelődés és közösségi színterek működtetése</t>
  </si>
  <si>
    <t>16. alcím</t>
  </si>
  <si>
    <t>Köztemető fenntartás</t>
  </si>
  <si>
    <t>011130</t>
  </si>
  <si>
    <t>013320</t>
  </si>
  <si>
    <t>3.alcím</t>
  </si>
  <si>
    <t>018030</t>
  </si>
  <si>
    <t>041233</t>
  </si>
  <si>
    <t>041237</t>
  </si>
  <si>
    <t>Házi orvosi alapellátás</t>
  </si>
  <si>
    <t>13. alcím</t>
  </si>
  <si>
    <t>17. alcím</t>
  </si>
  <si>
    <t>18. alcím</t>
  </si>
  <si>
    <t>Civil szervezetek támogatása</t>
  </si>
  <si>
    <t>Lakhatási támogatás</t>
  </si>
  <si>
    <t>Gyógyszertámogatás</t>
  </si>
  <si>
    <t>Karácsonyi támogatás</t>
  </si>
  <si>
    <t xml:space="preserve"> Újszülöttek támogatása</t>
  </si>
  <si>
    <t xml:space="preserve"> Köztemetés</t>
  </si>
  <si>
    <t xml:space="preserve"> Temetési segély</t>
  </si>
  <si>
    <t xml:space="preserve"> Rendkívüli települési támogatás</t>
  </si>
  <si>
    <t>018010</t>
  </si>
  <si>
    <t>064010</t>
  </si>
  <si>
    <t>072111</t>
  </si>
  <si>
    <t>074031</t>
  </si>
  <si>
    <t>Család és nővédelmi egészségügyi  gondozás</t>
  </si>
  <si>
    <t>082044</t>
  </si>
  <si>
    <t>082091</t>
  </si>
  <si>
    <t>084031</t>
  </si>
  <si>
    <t>104037</t>
  </si>
  <si>
    <t>107051</t>
  </si>
  <si>
    <t>Hoszabb időtartamú közfoglalkoztatás</t>
  </si>
  <si>
    <t>Start mintaprogram</t>
  </si>
  <si>
    <t>107060</t>
  </si>
  <si>
    <t>107052</t>
  </si>
  <si>
    <t>062020</t>
  </si>
  <si>
    <t>066020</t>
  </si>
  <si>
    <t>Önkormányzatok elszámolásai a központi költségvetéssel</t>
  </si>
  <si>
    <t>Támogatási célú finanszírozási műveletek</t>
  </si>
  <si>
    <t>Településfejlesztési projektek és támogatásuk</t>
  </si>
  <si>
    <t>Tartalék</t>
  </si>
  <si>
    <t>Szociális ellátások</t>
  </si>
  <si>
    <t>Pénzeszköz átadások</t>
  </si>
  <si>
    <t>Működési  bevételek</t>
  </si>
  <si>
    <t>Önk.elszámolásai kp-i költségvetéssel</t>
  </si>
  <si>
    <t>Önkormányzatok funkcióra nem sorolható bevételei államháztartáson kívülről</t>
  </si>
  <si>
    <t>900020</t>
  </si>
  <si>
    <t>Bevétel összesen</t>
  </si>
  <si>
    <t>DAREH hozzájárulás</t>
  </si>
  <si>
    <t>TÖOSZ tagdíj</t>
  </si>
  <si>
    <t>Engedélyezett létszám összesen</t>
  </si>
  <si>
    <t>Közalkalmazott</t>
  </si>
  <si>
    <t xml:space="preserve"> Önk. működési  támogatása</t>
  </si>
  <si>
    <t>Működési célú támogatások Áht-én belülről.</t>
  </si>
  <si>
    <t xml:space="preserve"> Működési bevételek</t>
  </si>
  <si>
    <t xml:space="preserve"> Finanszírozási bevételek (maradvány igénybevétel)</t>
  </si>
  <si>
    <t xml:space="preserve"> Bevételek összesen </t>
  </si>
  <si>
    <t xml:space="preserve"> Személyi jellegű juttatások</t>
  </si>
  <si>
    <t xml:space="preserve"> Munkaadót terhelő járulékok</t>
  </si>
  <si>
    <t xml:space="preserve"> Dologi kiadások</t>
  </si>
  <si>
    <t xml:space="preserve"> Ellátottak pénzbeli juttatásai</t>
  </si>
  <si>
    <t xml:space="preserve"> Működési célú pénzeszköz átadás</t>
  </si>
  <si>
    <t xml:space="preserve"> Beruházási kiadás</t>
  </si>
  <si>
    <t xml:space="preserve"> Felújítási kiadás</t>
  </si>
  <si>
    <t xml:space="preserve"> Tartalék</t>
  </si>
  <si>
    <t xml:space="preserve"> Finanszírozási kiadások</t>
  </si>
  <si>
    <t xml:space="preserve"> Kiadás összesen</t>
  </si>
  <si>
    <t>Önkormányzatok igazgatási tevékenysége</t>
  </si>
  <si>
    <t>Önkormányzatok elszámolásai kp-i költségvetéssel</t>
  </si>
  <si>
    <t>Város-és községgazdálkodási feladatok</t>
  </si>
  <si>
    <t>Család-és nővédelmi egészségügyi gondozás</t>
  </si>
  <si>
    <t>Szociális települési támogatások</t>
  </si>
  <si>
    <t>Működési célú pénzeszközátadás Áht-on belülre</t>
  </si>
  <si>
    <t>Működési célú pénzeszközátadás Áht-on kívülre (Non-profit szervezetek támogatása)</t>
  </si>
  <si>
    <t>Felhalmozási célú költségvetési maradványból</t>
  </si>
  <si>
    <t xml:space="preserve"> Működési célú maradványból</t>
  </si>
  <si>
    <t>Működési célú önként vállalt feladatok bevételei</t>
  </si>
  <si>
    <t>határozatlan</t>
  </si>
  <si>
    <t>Munkabérek és járulékaik</t>
  </si>
  <si>
    <t>3. Helyi adónál, gépjárműadónál biztosított kedvezmény, mentesség összege</t>
  </si>
  <si>
    <t>Személyi jellegű juttatások (K1)</t>
  </si>
  <si>
    <t>Munkaadót terhelő járulékok (K2)</t>
  </si>
  <si>
    <t>Dologi kiadások (K3)</t>
  </si>
  <si>
    <t>Ellátottak pénzbeli juttatásai (K4)</t>
  </si>
  <si>
    <t>Működési célú pénzeszköz átadás (K5)</t>
  </si>
  <si>
    <t>Beruházási kiadások (áfával együtt) (K6)</t>
  </si>
  <si>
    <t>Felújítási kiadások (áfával együtt) (K7)</t>
  </si>
  <si>
    <t>Általános -és céltartalék (K513)</t>
  </si>
  <si>
    <t>Finanszírozási kiadások (K9)</t>
  </si>
  <si>
    <t>Önkormányzatok működési támogatásai összesen (B1)</t>
  </si>
  <si>
    <t>Működési célú támogatás államháztartáson belül összesen (B16)</t>
  </si>
  <si>
    <t>Felhalmozási célú támogatások államháztartáson belülről (B2)</t>
  </si>
  <si>
    <t>Közhatalmi bevételek (B3)</t>
  </si>
  <si>
    <t>Működési bevételek (B4)</t>
  </si>
  <si>
    <t>Finanszírozási bevételek (B8)</t>
  </si>
  <si>
    <t>KÖLTSÉGVETÉSI BEVÉTELEK (B1-B7)</t>
  </si>
  <si>
    <t>Működési célú átvett pénzeszközök (B6)</t>
  </si>
  <si>
    <t>Felhalmozási célú átvett pénzeszközök (B7)</t>
  </si>
  <si>
    <t>Allianz Biztosító Zrt.- Számítógép biztosítás</t>
  </si>
  <si>
    <t>Allianz Biztosító Zrt.- Tűz-és elemi kár biztosítás</t>
  </si>
  <si>
    <t>Allianz Biztosító Zrt.- KGFB NHS-489</t>
  </si>
  <si>
    <t>Generali Biztosító Zrt- Casco NHS-489</t>
  </si>
  <si>
    <t>Kakuja Zsolt- Rendszergazdai szolgáltatás</t>
  </si>
  <si>
    <t>Alföld Védelem-Munkavédelm-és tűzvédelmi feladatok ellátása</t>
  </si>
  <si>
    <t>LB-Med Bt., Dr. Bittó Csaba-házi orvosi feladatok ellátása</t>
  </si>
  <si>
    <t>Alföldvíz Zrt.-közüzemi díj</t>
  </si>
  <si>
    <t>MVM Next-közüzemi díj</t>
  </si>
  <si>
    <t>Város-és községgazdálkodás, egyéb szolgáltatások</t>
  </si>
  <si>
    <t>Apátfalvi Közös Önkormányzati Hivatal-munkaszervezeti hozzájárulás</t>
  </si>
  <si>
    <t>Apátfalva Község Önkormányzata-családsegítő szolgálathoz hozzájárulás</t>
  </si>
  <si>
    <t>Családsegítő szolgálathoz hozzájárulás</t>
  </si>
  <si>
    <t>III.</t>
  </si>
  <si>
    <t xml:space="preserve">Nagylak Község Önkormányzata 2022. évi normatív bevételei </t>
  </si>
  <si>
    <t>1.3.2.5</t>
  </si>
  <si>
    <t>Falugondnoki szolgáltatás</t>
  </si>
  <si>
    <t>Nagylak Község Önkormányzata  2022. évi bevételei</t>
  </si>
  <si>
    <t>2022. évi eredeti előirányzat</t>
  </si>
  <si>
    <t>Nagylak Község Önkormányzata  2022. évi kiadásai cofog szerinti bontásban</t>
  </si>
  <si>
    <t>Önkormányzati vagyonnal való gazdálkodás</t>
  </si>
  <si>
    <t>013350</t>
  </si>
  <si>
    <t>107055</t>
  </si>
  <si>
    <t>Nagylak Község Önkormányzata  2022. évi  bevételei cofog szerinti bontásban</t>
  </si>
  <si>
    <t>Nagylak Község Önkormányzat 2022. évi kiadásai</t>
  </si>
  <si>
    <t>2022. évi eredeti  előirányzat</t>
  </si>
  <si>
    <t>Nagylak Község Önkormányzat szociális támogatások 2022. évi kiadásai</t>
  </si>
  <si>
    <t>Nagylak Község Önkormányzat 2022. évi működési célú átadott pénzeszközei</t>
  </si>
  <si>
    <t>Nagylak Község Önkormányzat 2022. évi beruházási kiadásai</t>
  </si>
  <si>
    <t>10.  melléklet a …./2022.(…..) önkormányzati rendelethez</t>
  </si>
  <si>
    <t>Nagylak Község Önkormányzat 2022. évi cél -és általános tartaléka</t>
  </si>
  <si>
    <t>Nagylak Község Önkormányzat  2022. évi költségvetési mérlege</t>
  </si>
  <si>
    <t>Nagylak Község Önkormányzat  2022. évi költségvetési egyenlegének bemutatása működési és felhalmozási bevételei és kiadásai szerinti bontásban</t>
  </si>
  <si>
    <t xml:space="preserve">Nagylak Község Önkormányzat   2022. évi engedélyezett létszámkerete </t>
  </si>
  <si>
    <t>Nagylak Község Önkormányzatának 2022. évi előirányzat felhasználási ütemterve</t>
  </si>
  <si>
    <t>Nagylak  Község Önkormányzat kötelező és önként vállalt feladatai 2022. évben</t>
  </si>
  <si>
    <t>2025. év</t>
  </si>
  <si>
    <t>Nagylak Község Önkormányzatának  működési és felhalmozási célú bevételek és kiadások alakulását bemutató mérleg 2022-2025.</t>
  </si>
  <si>
    <t>Falugonnoki szolgáltatás</t>
  </si>
  <si>
    <t>19. alcím</t>
  </si>
  <si>
    <t>Nevelési támogatás</t>
  </si>
  <si>
    <t>Jogosítvány megszerzésének támogatása</t>
  </si>
  <si>
    <t>2021. évi elszámolásból eredő normatíva visszafizetés</t>
  </si>
  <si>
    <t>MFP Kommunális eszköz beszerzés</t>
  </si>
  <si>
    <t>MFP Temetői infrastruktúra fejlesztése 2021.- ravatalozó</t>
  </si>
  <si>
    <t>MFP Temetői infrastruktúra fejleszrtése 2020.- parkoló</t>
  </si>
  <si>
    <t>MFP Önkormányzati ingatlanok fejlesztése- Művelődési Ház fűtés korszerűsítés, parkoló</t>
  </si>
  <si>
    <t>MFP Önkormányzati ingatlanok fejlesztése- Orvosi rendelő bővítése</t>
  </si>
  <si>
    <t>Önkormányzat igazgatási  tevékenysége</t>
  </si>
  <si>
    <t>Működési célú kv-i maradvány</t>
  </si>
  <si>
    <t>Kiegészítő támogatás-Polgármester illetménye és költségtérítése emeléséhez kapcsolódó támogatás</t>
  </si>
  <si>
    <t>III.  A települési önkormányzatok szociális, gyermekjóléti feladatinak támogatása</t>
  </si>
  <si>
    <t>Működési célú támogatás</t>
  </si>
  <si>
    <t>Költségvetési támogatás</t>
  </si>
  <si>
    <t>Felhalmozási célú támogatás</t>
  </si>
  <si>
    <t>Felhalmozási célú maradvány</t>
  </si>
  <si>
    <t>Működési célú kölcsönök nyújtása áht-n kívülre</t>
  </si>
  <si>
    <t>Működési célú pénzeszközátadás</t>
  </si>
  <si>
    <t xml:space="preserve">Egyéb működési célú támogatások, kölcsönök nyújtása  Áht-on kívülre </t>
  </si>
  <si>
    <t>Allianz Biztosító Zrt.-Vagyon iztosítás, Általános felelősségbiztosítás</t>
  </si>
  <si>
    <t>Temetési kölcsön-szociális rendelet alapján</t>
  </si>
  <si>
    <t>Felhalmozási bevételek (B5)</t>
  </si>
  <si>
    <t>B5</t>
  </si>
  <si>
    <t>Start mintaprogram- eszköz beszerzés</t>
  </si>
  <si>
    <t>Felhalmozási célú támogatás elkülönített állami pénzalapoktól</t>
  </si>
  <si>
    <t>Felhalmozási célú támogatás Áht-n belülről</t>
  </si>
  <si>
    <t xml:space="preserve">  Finanszírozási kiadások</t>
  </si>
  <si>
    <t>Ellátottak pénzbeli és természetbeni juttatásaiból: '- egyéb az önk.rendeletében megállapított juttatásokból ( újszülöttek támogatása, karácsonyi támogatás, jogosítvány megszerzése)</t>
  </si>
  <si>
    <t>Közművelődési feladatok</t>
  </si>
  <si>
    <t>Közös hivatal működési hozzájárulás</t>
  </si>
  <si>
    <t>MFP-Felelős állattartás elősegítése pályázat</t>
  </si>
  <si>
    <t>Makói Kistérség Többcélú Társulása- orvosi  ügyeleti hozzájárulás</t>
  </si>
  <si>
    <t>Felhalmozási célú maradványból</t>
  </si>
  <si>
    <t>1. melléklet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</si>
  <si>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</si>
  <si>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</si>
  <si>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</si>
  <si>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</si>
  <si>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</si>
  <si>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</si>
  <si>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</si>
  <si>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</si>
  <si>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</si>
  <si>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</si>
  <si>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</si>
  <si>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</si>
  <si>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</si>
  <si>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15. melléklet</t>
  </si>
  <si>
    <t>16. melléklet</t>
  </si>
  <si>
    <t>17. melléklet</t>
  </si>
  <si>
    <t>18. melléklet</t>
  </si>
  <si>
    <t>19. melléklet</t>
  </si>
  <si>
    <t>20.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</si>
</sst>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F_t_-;\-* #,##0.00\ _F_t_-;_-* &quot;-&quot;??\ _F_t_-;_-@_-"/>
    <numFmt numFmtId="165" formatCode="#,##0&quot; Ft&quot;;[Red]\-#,##0&quot; Ft&quot;"/>
    <numFmt numFmtId="166" formatCode="_-* #,##0.00\ _F_t_-;\-* #,##0.00\ _F_t_-;_-* \-??\ _F_t_-;_-@_-"/>
    <numFmt numFmtId="167" formatCode="_-* #,##0\ _F_t_-;\-* #,##0\ _F_t_-;_-* \-??\ _F_t_-;_-@_-"/>
    <numFmt numFmtId="168" formatCode="_-* #,##0\ _F_t_-;\-* #,##0\ _F_t_-;_-* &quot;-&quot;??\ _F_t_-;_-@_-"/>
    <numFmt numFmtId="169" formatCode="#,###"/>
    <numFmt numFmtId="170" formatCode="#,##0_ ;\-#,##0\ "/>
    <numFmt numFmtId="171" formatCode="00"/>
  </numFmts>
  <fonts count="5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  <family val="2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charset val="238"/>
    </font>
    <font>
      <b/>
      <sz val="12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2"/>
      <name val="Times New Roman CE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1"/>
      <name val="Times New Roman CE"/>
      <charset val="238"/>
    </font>
    <font>
      <b/>
      <i/>
      <sz val="12"/>
      <name val="Times New Roman CE"/>
      <family val="1"/>
      <charset val="238"/>
    </font>
    <font>
      <b/>
      <sz val="10"/>
      <name val="Arial CE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10"/>
      <name val="MS Sans Serif"/>
      <family val="2"/>
      <charset val="238"/>
    </font>
    <font>
      <sz val="12"/>
      <name val="MS Sans Serif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 CE"/>
      <charset val="238"/>
    </font>
    <font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0"/>
      <color theme="0"/>
      <name val="Times New Roman CE"/>
      <charset val="238"/>
    </font>
    <font>
      <b/>
      <sz val="10"/>
      <color theme="0"/>
      <name val="Times New Roman CE"/>
      <charset val="238"/>
    </font>
    <font>
      <b/>
      <sz val="11"/>
      <color theme="1"/>
      <name val="Times New Roman"/>
      <family val="1"/>
      <charset val="238"/>
    </font>
    <font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5" fillId="0" borderId="0"/>
    <xf numFmtId="166" fontId="5" fillId="0" borderId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33" fillId="0" borderId="0"/>
    <xf numFmtId="166" fontId="33" fillId="0" borderId="0" applyFill="0" applyBorder="0" applyAlignment="0" applyProtection="0"/>
    <xf numFmtId="0" fontId="41" fillId="0" borderId="0"/>
  </cellStyleXfs>
  <cellXfs count="6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/>
    <xf numFmtId="0" fontId="6" fillId="0" borderId="0" xfId="2" applyFont="1" applyAlignment="1">
      <alignment vertical="center" wrapText="1"/>
    </xf>
    <xf numFmtId="0" fontId="6" fillId="0" borderId="0" xfId="2" applyFont="1" applyAlignment="1">
      <alignment horizontal="center" vertical="center" wrapText="1"/>
    </xf>
    <xf numFmtId="0" fontId="5" fillId="0" borderId="0" xfId="2" applyAlignment="1">
      <alignment vertical="center" wrapText="1"/>
    </xf>
    <xf numFmtId="0" fontId="5" fillId="0" borderId="0" xfId="2" applyAlignment="1">
      <alignment horizontal="left" vertical="center" wrapText="1"/>
    </xf>
    <xf numFmtId="0" fontId="7" fillId="0" borderId="0" xfId="2" applyFont="1" applyAlignment="1">
      <alignment horizontal="center" vertical="center" wrapText="1"/>
    </xf>
    <xf numFmtId="0" fontId="10" fillId="0" borderId="0" xfId="1" applyFont="1"/>
    <xf numFmtId="0" fontId="11" fillId="0" borderId="0" xfId="1" applyFont="1" applyAlignment="1">
      <alignment horizontal="right"/>
    </xf>
    <xf numFmtId="0" fontId="10" fillId="0" borderId="0" xfId="1" applyFont="1" applyAlignment="1">
      <alignment horizontal="right"/>
    </xf>
    <xf numFmtId="0" fontId="10" fillId="0" borderId="9" xfId="1" applyFont="1" applyBorder="1"/>
    <xf numFmtId="0" fontId="11" fillId="0" borderId="0" xfId="1" applyFont="1"/>
    <xf numFmtId="0" fontId="5" fillId="0" borderId="0" xfId="2" applyAlignment="1">
      <alignment horizontal="right" vertical="center" wrapText="1"/>
    </xf>
    <xf numFmtId="169" fontId="12" fillId="0" borderId="0" xfId="2" applyNumberFormat="1" applyFont="1" applyAlignment="1">
      <alignment vertical="center" wrapText="1"/>
    </xf>
    <xf numFmtId="169" fontId="13" fillId="0" borderId="0" xfId="2" applyNumberFormat="1" applyFont="1" applyAlignment="1">
      <alignment vertical="center" wrapText="1"/>
    </xf>
    <xf numFmtId="0" fontId="14" fillId="0" borderId="0" xfId="2" applyFont="1" applyAlignment="1">
      <alignment horizontal="center"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10" fillId="0" borderId="0" xfId="6" applyFont="1"/>
    <xf numFmtId="0" fontId="2" fillId="0" borderId="0" xfId="6" applyFont="1" applyAlignment="1">
      <alignment horizontal="center"/>
    </xf>
    <xf numFmtId="0" fontId="11" fillId="0" borderId="0" xfId="6" applyFont="1" applyAlignment="1">
      <alignment horizontal="center"/>
    </xf>
    <xf numFmtId="0" fontId="11" fillId="0" borderId="1" xfId="6" applyFont="1" applyBorder="1" applyAlignment="1">
      <alignment horizontal="center" wrapText="1"/>
    </xf>
    <xf numFmtId="0" fontId="10" fillId="0" borderId="20" xfId="6" applyFont="1" applyBorder="1"/>
    <xf numFmtId="0" fontId="10" fillId="0" borderId="21" xfId="6" applyFont="1" applyBorder="1"/>
    <xf numFmtId="0" fontId="11" fillId="0" borderId="1" xfId="6" applyFont="1" applyBorder="1"/>
    <xf numFmtId="0" fontId="11" fillId="0" borderId="0" xfId="6" applyFont="1"/>
    <xf numFmtId="0" fontId="17" fillId="0" borderId="0" xfId="7" applyFont="1"/>
    <xf numFmtId="0" fontId="18" fillId="0" borderId="0" xfId="7" applyFont="1" applyAlignment="1">
      <alignment horizontal="right"/>
    </xf>
    <xf numFmtId="0" fontId="17" fillId="0" borderId="0" xfId="7" applyFont="1" applyAlignment="1">
      <alignment horizontal="center"/>
    </xf>
    <xf numFmtId="0" fontId="19" fillId="0" borderId="0" xfId="7" applyFont="1"/>
    <xf numFmtId="0" fontId="18" fillId="0" borderId="0" xfId="7" applyFont="1"/>
    <xf numFmtId="0" fontId="20" fillId="0" borderId="0" xfId="7" applyFont="1" applyAlignment="1">
      <alignment horizontal="right"/>
    </xf>
    <xf numFmtId="0" fontId="17" fillId="0" borderId="0" xfId="7" applyFont="1" applyAlignment="1">
      <alignment horizontal="right"/>
    </xf>
    <xf numFmtId="0" fontId="18" fillId="0" borderId="1" xfId="7" applyFont="1" applyBorder="1" applyAlignment="1">
      <alignment horizontal="center" vertical="center" wrapText="1"/>
    </xf>
    <xf numFmtId="0" fontId="18" fillId="0" borderId="31" xfId="7" applyFont="1" applyBorder="1" applyAlignment="1">
      <alignment horizontal="center" vertical="center" wrapText="1"/>
    </xf>
    <xf numFmtId="0" fontId="17" fillId="0" borderId="33" xfId="7" applyFont="1" applyBorder="1" applyAlignment="1">
      <alignment vertical="center" wrapText="1"/>
    </xf>
    <xf numFmtId="0" fontId="17" fillId="0" borderId="31" xfId="7" applyFont="1" applyBorder="1" applyAlignment="1">
      <alignment vertical="center" wrapText="1"/>
    </xf>
    <xf numFmtId="168" fontId="18" fillId="0" borderId="0" xfId="5" applyNumberFormat="1" applyFont="1" applyBorder="1" applyAlignment="1"/>
    <xf numFmtId="168" fontId="17" fillId="0" borderId="0" xfId="5" quotePrefix="1" applyNumberFormat="1" applyFont="1" applyBorder="1" applyAlignment="1">
      <alignment horizontal="right" vertical="center"/>
    </xf>
    <xf numFmtId="3" fontId="18" fillId="0" borderId="0" xfId="7" applyNumberFormat="1" applyFont="1"/>
    <xf numFmtId="0" fontId="17" fillId="0" borderId="13" xfId="7" applyFont="1" applyBorder="1" applyAlignment="1">
      <alignment wrapText="1"/>
    </xf>
    <xf numFmtId="168" fontId="17" fillId="0" borderId="11" xfId="5" applyNumberFormat="1" applyFont="1" applyBorder="1"/>
    <xf numFmtId="168" fontId="17" fillId="0" borderId="12" xfId="5" applyNumberFormat="1" applyFont="1" applyBorder="1"/>
    <xf numFmtId="170" fontId="17" fillId="0" borderId="11" xfId="5" applyNumberFormat="1" applyFont="1" applyBorder="1"/>
    <xf numFmtId="0" fontId="20" fillId="0" borderId="0" xfId="7" applyFont="1" applyAlignment="1">
      <alignment horizontal="center"/>
    </xf>
    <xf numFmtId="168" fontId="17" fillId="0" borderId="41" xfId="5" applyNumberFormat="1" applyFont="1" applyBorder="1"/>
    <xf numFmtId="0" fontId="17" fillId="0" borderId="0" xfId="7" applyFont="1" applyAlignment="1">
      <alignment horizontal="left" vertical="center"/>
    </xf>
    <xf numFmtId="168" fontId="17" fillId="0" borderId="0" xfId="5" applyNumberFormat="1" applyFont="1" applyBorder="1" applyAlignment="1">
      <alignment horizontal="right" vertical="center"/>
    </xf>
    <xf numFmtId="168" fontId="18" fillId="0" borderId="0" xfId="5" applyNumberFormat="1" applyFont="1" applyBorder="1" applyAlignment="1">
      <alignment vertical="top" wrapText="1"/>
    </xf>
    <xf numFmtId="0" fontId="21" fillId="0" borderId="0" xfId="2" applyFont="1" applyAlignment="1">
      <alignment vertical="center" wrapText="1"/>
    </xf>
    <xf numFmtId="169" fontId="5" fillId="0" borderId="0" xfId="2" applyNumberFormat="1" applyAlignment="1">
      <alignment horizontal="left" vertical="center" wrapText="1"/>
    </xf>
    <xf numFmtId="169" fontId="6" fillId="0" borderId="0" xfId="2" applyNumberFormat="1" applyFont="1" applyAlignment="1">
      <alignment horizontal="right" wrapText="1"/>
    </xf>
    <xf numFmtId="169" fontId="22" fillId="0" borderId="0" xfId="2" applyNumberFormat="1" applyFont="1" applyAlignment="1">
      <alignment vertical="center" wrapText="1"/>
    </xf>
    <xf numFmtId="169" fontId="5" fillId="0" borderId="0" xfId="2" applyNumberFormat="1" applyAlignment="1">
      <alignment vertical="center" wrapText="1"/>
    </xf>
    <xf numFmtId="0" fontId="9" fillId="0" borderId="4" xfId="2" applyFont="1" applyBorder="1" applyAlignment="1">
      <alignment vertical="center" wrapText="1"/>
    </xf>
    <xf numFmtId="0" fontId="9" fillId="0" borderId="0" xfId="2" applyFont="1" applyAlignment="1">
      <alignment vertical="center" wrapText="1"/>
    </xf>
    <xf numFmtId="0" fontId="9" fillId="0" borderId="0" xfId="2" applyFont="1" applyAlignment="1">
      <alignment horizontal="center" vertical="center" wrapText="1"/>
    </xf>
    <xf numFmtId="169" fontId="3" fillId="0" borderId="8" xfId="2" quotePrefix="1" applyNumberFormat="1" applyFont="1" applyBorder="1" applyAlignment="1" applyProtection="1">
      <alignment horizontal="right" vertical="center" wrapText="1"/>
      <protection locked="0"/>
    </xf>
    <xf numFmtId="169" fontId="3" fillId="0" borderId="12" xfId="2" quotePrefix="1" applyNumberFormat="1" applyFont="1" applyBorder="1" applyAlignment="1" applyProtection="1">
      <alignment horizontal="right" vertical="center" wrapText="1"/>
      <protection locked="0"/>
    </xf>
    <xf numFmtId="169" fontId="3" fillId="0" borderId="12" xfId="2" applyNumberFormat="1" applyFont="1" applyBorder="1" applyAlignment="1" applyProtection="1">
      <alignment horizontal="right" vertical="center" wrapText="1"/>
      <protection locked="0"/>
    </xf>
    <xf numFmtId="3" fontId="2" fillId="0" borderId="4" xfId="2" applyNumberFormat="1" applyFont="1" applyBorder="1" applyAlignment="1">
      <alignment horizontal="right" vertical="center" wrapText="1"/>
    </xf>
    <xf numFmtId="0" fontId="14" fillId="0" borderId="0" xfId="2" applyFont="1" applyAlignment="1">
      <alignment horizontal="right" vertical="center" wrapText="1"/>
    </xf>
    <xf numFmtId="0" fontId="14" fillId="0" borderId="23" xfId="2" applyFont="1" applyBorder="1" applyAlignment="1">
      <alignment horizontal="right" vertical="center" wrapText="1"/>
    </xf>
    <xf numFmtId="0" fontId="23" fillId="0" borderId="0" xfId="1" applyFont="1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/>
    <xf numFmtId="0" fontId="2" fillId="0" borderId="22" xfId="1" applyFont="1" applyBorder="1"/>
    <xf numFmtId="0" fontId="3" fillId="0" borderId="47" xfId="1" applyFont="1" applyBorder="1"/>
    <xf numFmtId="0" fontId="23" fillId="0" borderId="0" xfId="1" applyFont="1" applyAlignment="1">
      <alignment horizontal="center"/>
    </xf>
    <xf numFmtId="0" fontId="1" fillId="0" borderId="0" xfId="1" applyAlignment="1">
      <alignment horizontal="center"/>
    </xf>
    <xf numFmtId="168" fontId="3" fillId="0" borderId="12" xfId="4" applyNumberFormat="1" applyFont="1" applyBorder="1" applyAlignment="1"/>
    <xf numFmtId="168" fontId="2" fillId="0" borderId="0" xfId="1" applyNumberFormat="1" applyFont="1"/>
    <xf numFmtId="0" fontId="3" fillId="0" borderId="0" xfId="1" applyFont="1" applyAlignment="1">
      <alignment wrapText="1"/>
    </xf>
    <xf numFmtId="168" fontId="3" fillId="0" borderId="0" xfId="4" applyNumberFormat="1" applyFont="1" applyBorder="1" applyAlignment="1"/>
    <xf numFmtId="0" fontId="3" fillId="0" borderId="0" xfId="1" applyFont="1" applyAlignment="1">
      <alignment horizontal="left" wrapText="1"/>
    </xf>
    <xf numFmtId="168" fontId="3" fillId="0" borderId="0" xfId="4" applyNumberFormat="1" applyFont="1" applyBorder="1"/>
    <xf numFmtId="0" fontId="8" fillId="0" borderId="0" xfId="2" applyFont="1" applyAlignment="1">
      <alignment horizontal="right" vertical="center" wrapText="1"/>
    </xf>
    <xf numFmtId="0" fontId="5" fillId="0" borderId="0" xfId="2"/>
    <xf numFmtId="0" fontId="8" fillId="0" borderId="0" xfId="2" applyFont="1" applyAlignment="1">
      <alignment horizontal="right"/>
    </xf>
    <xf numFmtId="169" fontId="13" fillId="0" borderId="0" xfId="2" applyNumberFormat="1" applyFont="1" applyAlignment="1">
      <alignment horizontal="center" vertical="center" wrapText="1"/>
    </xf>
    <xf numFmtId="0" fontId="24" fillId="0" borderId="53" xfId="2" applyFont="1" applyBorder="1" applyAlignment="1">
      <alignment horizontal="center" vertical="center" wrapText="1"/>
    </xf>
    <xf numFmtId="0" fontId="24" fillId="0" borderId="54" xfId="2" applyFont="1" applyBorder="1" applyAlignment="1">
      <alignment horizontal="center" vertical="center" wrapText="1"/>
    </xf>
    <xf numFmtId="0" fontId="24" fillId="0" borderId="3" xfId="2" applyFont="1" applyBorder="1" applyAlignment="1">
      <alignment horizontal="center" vertical="center" wrapText="1"/>
    </xf>
    <xf numFmtId="0" fontId="24" fillId="0" borderId="55" xfId="2" applyFont="1" applyBorder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0" fontId="5" fillId="0" borderId="10" xfId="2" applyBorder="1" applyAlignment="1">
      <alignment vertical="center" wrapText="1"/>
    </xf>
    <xf numFmtId="0" fontId="8" fillId="0" borderId="35" xfId="2" applyFont="1" applyBorder="1" applyAlignment="1">
      <alignment vertical="center" wrapText="1"/>
    </xf>
    <xf numFmtId="0" fontId="8" fillId="0" borderId="35" xfId="2" applyFont="1" applyBorder="1" applyAlignment="1">
      <alignment horizontal="center" vertical="center" wrapText="1"/>
    </xf>
    <xf numFmtId="169" fontId="25" fillId="0" borderId="7" xfId="2" applyNumberFormat="1" applyFont="1" applyBorder="1" applyAlignment="1" applyProtection="1">
      <alignment wrapText="1"/>
      <protection locked="0"/>
    </xf>
    <xf numFmtId="169" fontId="8" fillId="0" borderId="36" xfId="2" applyNumberFormat="1" applyFont="1" applyBorder="1" applyAlignment="1" applyProtection="1">
      <alignment horizontal="left" vertical="center" wrapText="1"/>
      <protection locked="0"/>
    </xf>
    <xf numFmtId="0" fontId="5" fillId="0" borderId="8" xfId="2" applyBorder="1" applyAlignment="1">
      <alignment vertical="center" wrapText="1"/>
    </xf>
    <xf numFmtId="0" fontId="5" fillId="0" borderId="14" xfId="2" applyBorder="1" applyAlignment="1">
      <alignment vertical="center" wrapText="1"/>
    </xf>
    <xf numFmtId="0" fontId="5" fillId="0" borderId="14" xfId="2" applyBorder="1" applyAlignment="1">
      <alignment horizontal="center" vertical="center" wrapText="1"/>
    </xf>
    <xf numFmtId="169" fontId="25" fillId="0" borderId="11" xfId="2" applyNumberFormat="1" applyFont="1" applyBorder="1" applyAlignment="1" applyProtection="1">
      <alignment wrapText="1"/>
      <protection locked="0"/>
    </xf>
    <xf numFmtId="169" fontId="25" fillId="0" borderId="13" xfId="2" applyNumberFormat="1" applyFont="1" applyBorder="1" applyAlignment="1" applyProtection="1">
      <alignment horizontal="left" vertical="center" wrapText="1"/>
      <protection locked="0"/>
    </xf>
    <xf numFmtId="3" fontId="25" fillId="0" borderId="13" xfId="2" applyNumberFormat="1" applyFont="1" applyBorder="1" applyAlignment="1">
      <alignment vertical="center" wrapText="1"/>
    </xf>
    <xf numFmtId="3" fontId="25" fillId="0" borderId="11" xfId="2" applyNumberFormat="1" applyFont="1" applyBorder="1" applyAlignment="1">
      <alignment wrapText="1"/>
    </xf>
    <xf numFmtId="169" fontId="5" fillId="0" borderId="13" xfId="2" applyNumberFormat="1" applyBorder="1" applyAlignment="1">
      <alignment horizontal="left" vertical="center" wrapText="1"/>
    </xf>
    <xf numFmtId="169" fontId="5" fillId="0" borderId="11" xfId="2" quotePrefix="1" applyNumberFormat="1" applyBorder="1" applyAlignment="1">
      <alignment wrapText="1"/>
    </xf>
    <xf numFmtId="168" fontId="25" fillId="0" borderId="12" xfId="5" applyNumberFormat="1" applyFont="1" applyBorder="1" applyAlignment="1">
      <alignment horizontal="right" wrapText="1"/>
    </xf>
    <xf numFmtId="0" fontId="26" fillId="0" borderId="0" xfId="2" applyFont="1" applyAlignment="1">
      <alignment vertical="center" wrapText="1"/>
    </xf>
    <xf numFmtId="0" fontId="8" fillId="0" borderId="14" xfId="2" applyFont="1" applyBorder="1" applyAlignment="1">
      <alignment vertical="center" wrapText="1"/>
    </xf>
    <xf numFmtId="0" fontId="8" fillId="0" borderId="14" xfId="2" applyFont="1" applyBorder="1" applyAlignment="1">
      <alignment horizontal="center" vertical="center" wrapText="1"/>
    </xf>
    <xf numFmtId="169" fontId="8" fillId="0" borderId="11" xfId="2" applyNumberFormat="1" applyFont="1" applyBorder="1" applyAlignment="1">
      <alignment wrapText="1"/>
    </xf>
    <xf numFmtId="169" fontId="8" fillId="0" borderId="13" xfId="2" applyNumberFormat="1" applyFont="1" applyBorder="1" applyAlignment="1">
      <alignment horizontal="left" vertical="center" wrapText="1"/>
    </xf>
    <xf numFmtId="168" fontId="8" fillId="0" borderId="12" xfId="5" applyNumberFormat="1" applyFont="1" applyBorder="1" applyAlignment="1">
      <alignment horizontal="right" wrapText="1"/>
    </xf>
    <xf numFmtId="169" fontId="5" fillId="0" borderId="11" xfId="2" applyNumberFormat="1" applyBorder="1" applyAlignment="1">
      <alignment wrapText="1"/>
    </xf>
    <xf numFmtId="169" fontId="25" fillId="0" borderId="13" xfId="2" applyNumberFormat="1" applyFont="1" applyBorder="1" applyAlignment="1">
      <alignment horizontal="left" vertical="center" wrapText="1"/>
    </xf>
    <xf numFmtId="168" fontId="5" fillId="0" borderId="12" xfId="5" applyNumberFormat="1" applyFont="1" applyBorder="1" applyAlignment="1">
      <alignment horizontal="right" wrapText="1"/>
    </xf>
    <xf numFmtId="169" fontId="25" fillId="0" borderId="11" xfId="2" applyNumberFormat="1" applyFont="1" applyBorder="1" applyAlignment="1">
      <alignment wrapText="1"/>
    </xf>
    <xf numFmtId="168" fontId="8" fillId="0" borderId="12" xfId="2" applyNumberFormat="1" applyFont="1" applyBorder="1" applyAlignment="1">
      <alignment horizontal="right" wrapText="1"/>
    </xf>
    <xf numFmtId="0" fontId="8" fillId="0" borderId="17" xfId="2" applyFont="1" applyBorder="1" applyAlignment="1">
      <alignment vertical="center"/>
    </xf>
    <xf numFmtId="3" fontId="8" fillId="0" borderId="17" xfId="2" applyNumberFormat="1" applyFont="1" applyBorder="1" applyAlignment="1">
      <alignment horizontal="right" vertical="center"/>
    </xf>
    <xf numFmtId="3" fontId="8" fillId="0" borderId="56" xfId="2" applyNumberFormat="1" applyFont="1" applyBorder="1" applyAlignment="1">
      <alignment horizontal="left" vertical="center"/>
    </xf>
    <xf numFmtId="168" fontId="8" fillId="0" borderId="18" xfId="5" applyNumberFormat="1" applyFont="1" applyBorder="1" applyAlignment="1">
      <alignment horizontal="right" vertical="center" wrapText="1"/>
    </xf>
    <xf numFmtId="169" fontId="25" fillId="0" borderId="11" xfId="2" applyNumberFormat="1" applyFont="1" applyBorder="1" applyAlignment="1" applyProtection="1">
      <alignment horizontal="right" vertical="center" wrapText="1"/>
      <protection locked="0"/>
    </xf>
    <xf numFmtId="3" fontId="25" fillId="0" borderId="11" xfId="2" applyNumberFormat="1" applyFont="1" applyBorder="1" applyAlignment="1">
      <alignment horizontal="right" vertical="center" wrapText="1"/>
    </xf>
    <xf numFmtId="0" fontId="26" fillId="0" borderId="10" xfId="2" applyFont="1" applyBorder="1" applyAlignment="1">
      <alignment vertical="center" wrapText="1"/>
    </xf>
    <xf numFmtId="169" fontId="5" fillId="0" borderId="11" xfId="2" applyNumberFormat="1" applyBorder="1" applyAlignment="1">
      <alignment horizontal="right" vertical="center" wrapText="1"/>
    </xf>
    <xf numFmtId="0" fontId="8" fillId="0" borderId="10" xfId="2" applyFont="1" applyBorder="1" applyAlignment="1">
      <alignment vertical="center" wrapText="1"/>
    </xf>
    <xf numFmtId="169" fontId="8" fillId="0" borderId="11" xfId="2" quotePrefix="1" applyNumberFormat="1" applyFont="1" applyBorder="1" applyAlignment="1">
      <alignment horizontal="right" vertical="center" wrapText="1"/>
    </xf>
    <xf numFmtId="169" fontId="25" fillId="0" borderId="11" xfId="2" quotePrefix="1" applyNumberFormat="1" applyFont="1" applyBorder="1" applyAlignment="1">
      <alignment horizontal="right" vertical="center" wrapText="1"/>
    </xf>
    <xf numFmtId="169" fontId="25" fillId="0" borderId="11" xfId="2" quotePrefix="1" applyNumberFormat="1" applyFont="1" applyBorder="1" applyAlignment="1">
      <alignment wrapText="1"/>
    </xf>
    <xf numFmtId="169" fontId="5" fillId="0" borderId="11" xfId="2" quotePrefix="1" applyNumberFormat="1" applyBorder="1" applyAlignment="1">
      <alignment horizontal="right" vertical="center" wrapText="1"/>
    </xf>
    <xf numFmtId="0" fontId="8" fillId="0" borderId="11" xfId="2" applyFont="1" applyBorder="1" applyAlignment="1">
      <alignment vertical="center" wrapText="1"/>
    </xf>
    <xf numFmtId="3" fontId="8" fillId="0" borderId="11" xfId="2" quotePrefix="1" applyNumberFormat="1" applyFont="1" applyBorder="1" applyAlignment="1">
      <alignment vertical="center"/>
    </xf>
    <xf numFmtId="3" fontId="8" fillId="0" borderId="11" xfId="2" applyNumberFormat="1" applyFont="1" applyBorder="1" applyAlignment="1">
      <alignment horizontal="right"/>
    </xf>
    <xf numFmtId="3" fontId="8" fillId="0" borderId="13" xfId="2" applyNumberFormat="1" applyFont="1" applyBorder="1" applyAlignment="1">
      <alignment horizontal="left" vertical="center"/>
    </xf>
    <xf numFmtId="168" fontId="8" fillId="0" borderId="12" xfId="5" applyNumberFormat="1" applyFont="1" applyBorder="1" applyAlignment="1">
      <alignment horizontal="right" vertical="center" wrapText="1"/>
    </xf>
    <xf numFmtId="0" fontId="5" fillId="0" borderId="11" xfId="2" applyBorder="1" applyAlignment="1">
      <alignment vertical="center" wrapText="1"/>
    </xf>
    <xf numFmtId="0" fontId="8" fillId="0" borderId="16" xfId="2" applyFont="1" applyBorder="1" applyAlignment="1">
      <alignment vertical="center" wrapText="1"/>
    </xf>
    <xf numFmtId="3" fontId="8" fillId="0" borderId="17" xfId="2" applyNumberFormat="1" applyFont="1" applyBorder="1" applyAlignment="1">
      <alignment horizontal="right"/>
    </xf>
    <xf numFmtId="0" fontId="10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1" fillId="0" borderId="0" xfId="8"/>
    <xf numFmtId="0" fontId="2" fillId="0" borderId="0" xfId="8" applyFont="1" applyAlignment="1">
      <alignment horizontal="center"/>
    </xf>
    <xf numFmtId="0" fontId="23" fillId="0" borderId="0" xfId="8" applyFont="1" applyAlignment="1">
      <alignment horizontal="center"/>
    </xf>
    <xf numFmtId="0" fontId="27" fillId="0" borderId="50" xfId="8" applyFont="1" applyBorder="1" applyAlignment="1">
      <alignment horizontal="left"/>
    </xf>
    <xf numFmtId="0" fontId="28" fillId="0" borderId="57" xfId="8" applyFont="1" applyBorder="1"/>
    <xf numFmtId="0" fontId="28" fillId="0" borderId="51" xfId="8" applyFont="1" applyBorder="1"/>
    <xf numFmtId="0" fontId="4" fillId="0" borderId="0" xfId="8" applyFont="1"/>
    <xf numFmtId="0" fontId="29" fillId="0" borderId="10" xfId="8" applyFont="1" applyBorder="1"/>
    <xf numFmtId="3" fontId="30" fillId="0" borderId="11" xfId="8" applyNumberFormat="1" applyFont="1" applyBorder="1" applyAlignment="1">
      <alignment horizontal="right"/>
    </xf>
    <xf numFmtId="3" fontId="30" fillId="0" borderId="12" xfId="8" applyNumberFormat="1" applyFont="1" applyBorder="1" applyAlignment="1">
      <alignment horizontal="right"/>
    </xf>
    <xf numFmtId="0" fontId="29" fillId="0" borderId="10" xfId="8" applyFont="1" applyBorder="1" applyAlignment="1">
      <alignment wrapText="1"/>
    </xf>
    <xf numFmtId="3" fontId="29" fillId="0" borderId="11" xfId="8" applyNumberFormat="1" applyFont="1" applyBorder="1" applyAlignment="1">
      <alignment horizontal="right"/>
    </xf>
    <xf numFmtId="3" fontId="29" fillId="0" borderId="12" xfId="8" applyNumberFormat="1" applyFont="1" applyBorder="1" applyAlignment="1">
      <alignment horizontal="right"/>
    </xf>
    <xf numFmtId="3" fontId="29" fillId="0" borderId="11" xfId="8" quotePrefix="1" applyNumberFormat="1" applyFont="1" applyBorder="1" applyAlignment="1">
      <alignment horizontal="right"/>
    </xf>
    <xf numFmtId="0" fontId="29" fillId="0" borderId="0" xfId="8" applyFont="1"/>
    <xf numFmtId="3" fontId="1" fillId="0" borderId="0" xfId="8" applyNumberFormat="1"/>
    <xf numFmtId="0" fontId="31" fillId="0" borderId="39" xfId="8" applyFont="1" applyBorder="1" applyAlignment="1">
      <alignment horizontal="left" wrapText="1"/>
    </xf>
    <xf numFmtId="3" fontId="32" fillId="0" borderId="60" xfId="8" applyNumberFormat="1" applyFont="1" applyBorder="1" applyAlignment="1">
      <alignment horizontal="right"/>
    </xf>
    <xf numFmtId="0" fontId="29" fillId="0" borderId="15" xfId="8" applyFont="1" applyBorder="1"/>
    <xf numFmtId="3" fontId="29" fillId="0" borderId="41" xfId="8" applyNumberFormat="1" applyFont="1" applyBorder="1" applyAlignment="1">
      <alignment horizontal="right"/>
    </xf>
    <xf numFmtId="0" fontId="1" fillId="0" borderId="23" xfId="8" applyBorder="1"/>
    <xf numFmtId="0" fontId="30" fillId="0" borderId="10" xfId="8" applyFont="1" applyBorder="1" applyAlignment="1">
      <alignment wrapText="1"/>
    </xf>
    <xf numFmtId="0" fontId="30" fillId="0" borderId="15" xfId="8" applyFont="1" applyBorder="1" applyAlignment="1">
      <alignment wrapText="1"/>
    </xf>
    <xf numFmtId="3" fontId="29" fillId="0" borderId="41" xfId="8" quotePrefix="1" applyNumberFormat="1" applyFont="1" applyBorder="1" applyAlignment="1">
      <alignment horizontal="right"/>
    </xf>
    <xf numFmtId="0" fontId="23" fillId="0" borderId="15" xfId="8" applyFont="1" applyBorder="1" applyAlignment="1">
      <alignment wrapText="1"/>
    </xf>
    <xf numFmtId="3" fontId="32" fillId="0" borderId="41" xfId="8" applyNumberFormat="1" applyFont="1" applyBorder="1" applyAlignment="1">
      <alignment horizontal="right"/>
    </xf>
    <xf numFmtId="0" fontId="30" fillId="0" borderId="16" xfId="8" applyFont="1" applyBorder="1" applyAlignment="1">
      <alignment wrapText="1"/>
    </xf>
    <xf numFmtId="3" fontId="29" fillId="0" borderId="17" xfId="8" quotePrefix="1" applyNumberFormat="1" applyFont="1" applyBorder="1" applyAlignment="1">
      <alignment horizontal="right"/>
    </xf>
    <xf numFmtId="0" fontId="1" fillId="0" borderId="18" xfId="8" quotePrefix="1" applyBorder="1"/>
    <xf numFmtId="0" fontId="29" fillId="0" borderId="0" xfId="8" applyFont="1" applyAlignment="1">
      <alignment wrapText="1"/>
    </xf>
    <xf numFmtId="0" fontId="33" fillId="0" borderId="0" xfId="9" applyAlignment="1">
      <alignment horizontal="center" wrapText="1"/>
    </xf>
    <xf numFmtId="0" fontId="35" fillId="0" borderId="0" xfId="9" applyFont="1"/>
    <xf numFmtId="0" fontId="2" fillId="0" borderId="0" xfId="9" applyFont="1" applyAlignment="1">
      <alignment horizontal="center"/>
    </xf>
    <xf numFmtId="0" fontId="35" fillId="0" borderId="0" xfId="9" applyFont="1" applyAlignment="1">
      <alignment horizontal="right"/>
    </xf>
    <xf numFmtId="0" fontId="2" fillId="0" borderId="1" xfId="9" applyFont="1" applyBorder="1" applyAlignment="1">
      <alignment horizontal="center" wrapText="1"/>
    </xf>
    <xf numFmtId="0" fontId="3" fillId="0" borderId="6" xfId="9" applyFont="1" applyBorder="1"/>
    <xf numFmtId="0" fontId="3" fillId="0" borderId="7" xfId="9" applyFont="1" applyBorder="1"/>
    <xf numFmtId="167" fontId="3" fillId="0" borderId="8" xfId="10" applyNumberFormat="1" applyFont="1" applyBorder="1"/>
    <xf numFmtId="167" fontId="36" fillId="0" borderId="0" xfId="10" applyNumberFormat="1" applyFont="1"/>
    <xf numFmtId="0" fontId="3" fillId="0" borderId="10" xfId="9" applyFont="1" applyBorder="1"/>
    <xf numFmtId="0" fontId="3" fillId="0" borderId="11" xfId="9" applyFont="1" applyBorder="1"/>
    <xf numFmtId="167" fontId="3" fillId="0" borderId="12" xfId="10" applyNumberFormat="1" applyFont="1" applyBorder="1"/>
    <xf numFmtId="0" fontId="36" fillId="0" borderId="0" xfId="9" applyFont="1"/>
    <xf numFmtId="0" fontId="2" fillId="0" borderId="2" xfId="9" applyFont="1" applyBorder="1"/>
    <xf numFmtId="167" fontId="2" fillId="0" borderId="4" xfId="9" applyNumberFormat="1" applyFont="1" applyBorder="1"/>
    <xf numFmtId="0" fontId="2" fillId="0" borderId="0" xfId="9" applyFont="1"/>
    <xf numFmtId="167" fontId="2" fillId="0" borderId="4" xfId="10" applyNumberFormat="1" applyFont="1" applyBorder="1"/>
    <xf numFmtId="0" fontId="2" fillId="0" borderId="1" xfId="9" applyFont="1" applyBorder="1"/>
    <xf numFmtId="0" fontId="2" fillId="0" borderId="6" xfId="9" applyFont="1" applyBorder="1"/>
    <xf numFmtId="0" fontId="3" fillId="0" borderId="2" xfId="9" applyFont="1" applyBorder="1"/>
    <xf numFmtId="167" fontId="2" fillId="0" borderId="1" xfId="10" applyNumberFormat="1" applyFont="1" applyBorder="1"/>
    <xf numFmtId="0" fontId="37" fillId="0" borderId="0" xfId="0" applyFont="1"/>
    <xf numFmtId="0" fontId="3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9" fillId="0" borderId="0" xfId="0" applyFont="1"/>
    <xf numFmtId="0" fontId="0" fillId="0" borderId="11" xfId="0" applyBorder="1"/>
    <xf numFmtId="0" fontId="43" fillId="0" borderId="0" xfId="11" applyFont="1"/>
    <xf numFmtId="0" fontId="43" fillId="0" borderId="0" xfId="11" applyFont="1" applyAlignment="1">
      <alignment horizontal="right"/>
    </xf>
    <xf numFmtId="0" fontId="43" fillId="0" borderId="61" xfId="11" applyFont="1" applyBorder="1" applyAlignment="1">
      <alignment horizontal="center" vertical="center"/>
    </xf>
    <xf numFmtId="171" fontId="43" fillId="0" borderId="61" xfId="11" applyNumberFormat="1" applyFont="1" applyBorder="1" applyAlignment="1">
      <alignment horizontal="center" vertical="center"/>
    </xf>
    <xf numFmtId="0" fontId="43" fillId="0" borderId="61" xfId="11" applyFont="1" applyBorder="1" applyAlignment="1">
      <alignment vertical="center"/>
    </xf>
    <xf numFmtId="0" fontId="42" fillId="0" borderId="61" xfId="11" applyFont="1" applyBorder="1" applyAlignment="1">
      <alignment vertical="center"/>
    </xf>
    <xf numFmtId="171" fontId="42" fillId="0" borderId="61" xfId="11" applyNumberFormat="1" applyFont="1" applyBorder="1" applyAlignment="1">
      <alignment horizontal="center" vertical="center"/>
    </xf>
    <xf numFmtId="0" fontId="38" fillId="0" borderId="0" xfId="0" applyFont="1"/>
    <xf numFmtId="0" fontId="38" fillId="0" borderId="2" xfId="0" applyFont="1" applyBorder="1"/>
    <xf numFmtId="0" fontId="38" fillId="0" borderId="3" xfId="0" applyFont="1" applyBorder="1"/>
    <xf numFmtId="0" fontId="38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9" fontId="8" fillId="0" borderId="11" xfId="2" applyNumberFormat="1" applyFont="1" applyBorder="1" applyAlignment="1" applyProtection="1">
      <alignment horizontal="left" vertical="center" wrapText="1"/>
      <protection locked="0"/>
    </xf>
    <xf numFmtId="169" fontId="25" fillId="0" borderId="11" xfId="2" applyNumberFormat="1" applyFont="1" applyBorder="1" applyAlignment="1" applyProtection="1">
      <alignment horizontal="left" vertical="center" wrapText="1"/>
      <protection locked="0"/>
    </xf>
    <xf numFmtId="3" fontId="25" fillId="0" borderId="11" xfId="2" applyNumberFormat="1" applyFont="1" applyBorder="1" applyAlignment="1">
      <alignment vertical="center" wrapText="1"/>
    </xf>
    <xf numFmtId="0" fontId="40" fillId="0" borderId="10" xfId="0" applyFont="1" applyBorder="1" applyAlignment="1">
      <alignment horizontal="justify" vertical="center"/>
    </xf>
    <xf numFmtId="0" fontId="37" fillId="0" borderId="10" xfId="0" applyFont="1" applyBorder="1" applyAlignment="1">
      <alignment horizontal="justify" vertical="center"/>
    </xf>
    <xf numFmtId="0" fontId="40" fillId="0" borderId="10" xfId="0" applyFont="1" applyBorder="1" applyAlignment="1">
      <alignment horizontal="justify" vertical="center" wrapText="1"/>
    </xf>
    <xf numFmtId="0" fontId="40" fillId="0" borderId="6" xfId="0" applyFont="1" applyBorder="1" applyAlignment="1">
      <alignment wrapText="1"/>
    </xf>
    <xf numFmtId="0" fontId="38" fillId="0" borderId="4" xfId="0" applyFont="1" applyBorder="1" applyAlignment="1">
      <alignment horizontal="center"/>
    </xf>
    <xf numFmtId="0" fontId="40" fillId="0" borderId="15" xfId="0" applyFont="1" applyBorder="1" applyAlignment="1">
      <alignment horizontal="justify" vertical="center"/>
    </xf>
    <xf numFmtId="0" fontId="6" fillId="0" borderId="0" xfId="2" applyFont="1" applyAlignment="1">
      <alignment horizontal="center" vertical="center" wrapText="1"/>
    </xf>
    <xf numFmtId="0" fontId="5" fillId="0" borderId="62" xfId="2" applyBorder="1" applyAlignment="1">
      <alignment horizontal="left" vertical="center" wrapText="1"/>
    </xf>
    <xf numFmtId="0" fontId="8" fillId="0" borderId="62" xfId="2" applyFont="1" applyBorder="1" applyAlignment="1">
      <alignment horizontal="left" vertical="center" wrapText="1"/>
    </xf>
    <xf numFmtId="0" fontId="5" fillId="0" borderId="63" xfId="2" applyBorder="1" applyAlignment="1">
      <alignment horizontal="left" vertical="center" wrapText="1"/>
    </xf>
    <xf numFmtId="0" fontId="6" fillId="0" borderId="64" xfId="2" applyFont="1" applyBorder="1" applyAlignment="1">
      <alignment horizontal="center" vertical="center" wrapText="1"/>
    </xf>
    <xf numFmtId="0" fontId="5" fillId="0" borderId="65" xfId="2" applyBorder="1" applyAlignment="1">
      <alignment horizontal="left" vertical="center" wrapText="1"/>
    </xf>
    <xf numFmtId="0" fontId="8" fillId="0" borderId="65" xfId="2" applyFont="1" applyBorder="1" applyAlignment="1">
      <alignment horizontal="left" vertical="center" wrapText="1"/>
    </xf>
    <xf numFmtId="165" fontId="6" fillId="0" borderId="64" xfId="2" applyNumberFormat="1" applyFont="1" applyBorder="1" applyAlignment="1">
      <alignment horizontal="center" vertical="center" wrapText="1"/>
    </xf>
    <xf numFmtId="0" fontId="5" fillId="0" borderId="65" xfId="2" applyNumberFormat="1" applyBorder="1" applyAlignment="1">
      <alignment horizontal="left" vertical="center" wrapText="1"/>
    </xf>
    <xf numFmtId="14" fontId="5" fillId="0" borderId="65" xfId="2" applyNumberFormat="1" applyBorder="1" applyAlignment="1">
      <alignment horizontal="left" vertical="center" wrapText="1"/>
    </xf>
    <xf numFmtId="14" fontId="8" fillId="0" borderId="65" xfId="2" applyNumberFormat="1" applyFont="1" applyBorder="1" applyAlignment="1">
      <alignment horizontal="left" vertical="center" wrapText="1"/>
    </xf>
    <xf numFmtId="0" fontId="8" fillId="0" borderId="0" xfId="2" applyFont="1" applyAlignment="1">
      <alignment vertical="center" wrapText="1"/>
    </xf>
    <xf numFmtId="16" fontId="8" fillId="0" borderId="65" xfId="2" applyNumberFormat="1" applyFont="1" applyBorder="1" applyAlignment="1">
      <alignment horizontal="left" vertical="center" wrapText="1"/>
    </xf>
    <xf numFmtId="0" fontId="5" fillId="0" borderId="62" xfId="2" applyFont="1" applyBorder="1" applyAlignment="1">
      <alignment horizontal="left" vertical="center" wrapText="1"/>
    </xf>
    <xf numFmtId="14" fontId="5" fillId="0" borderId="65" xfId="2" applyNumberFormat="1" applyFont="1" applyBorder="1" applyAlignment="1">
      <alignment horizontal="left" vertical="center" wrapText="1"/>
    </xf>
    <xf numFmtId="0" fontId="3" fillId="0" borderId="0" xfId="1" applyFont="1"/>
    <xf numFmtId="0" fontId="3" fillId="0" borderId="0" xfId="1" applyFont="1"/>
    <xf numFmtId="0" fontId="3" fillId="0" borderId="0" xfId="1" applyFont="1"/>
    <xf numFmtId="0" fontId="3" fillId="0" borderId="0" xfId="1" applyFont="1" applyAlignment="1">
      <alignment horizontal="left"/>
    </xf>
    <xf numFmtId="49" fontId="17" fillId="0" borderId="13" xfId="7" applyNumberFormat="1" applyFont="1" applyBorder="1" applyAlignment="1">
      <alignment wrapText="1"/>
    </xf>
    <xf numFmtId="0" fontId="3" fillId="0" borderId="0" xfId="1" applyFont="1"/>
    <xf numFmtId="170" fontId="17" fillId="3" borderId="11" xfId="5" applyNumberFormat="1" applyFont="1" applyFill="1" applyBorder="1"/>
    <xf numFmtId="168" fontId="17" fillId="3" borderId="11" xfId="5" applyNumberFormat="1" applyFont="1" applyFill="1" applyBorder="1"/>
    <xf numFmtId="168" fontId="3" fillId="3" borderId="11" xfId="5" applyNumberFormat="1" applyFont="1" applyFill="1" applyBorder="1"/>
    <xf numFmtId="49" fontId="3" fillId="3" borderId="13" xfId="7" applyNumberFormat="1" applyFont="1" applyFill="1" applyBorder="1" applyAlignment="1">
      <alignment wrapText="1"/>
    </xf>
    <xf numFmtId="0" fontId="20" fillId="0" borderId="0" xfId="7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20" fillId="0" borderId="17" xfId="7" applyFont="1" applyBorder="1" applyAlignment="1">
      <alignment horizontal="center"/>
    </xf>
    <xf numFmtId="0" fontId="18" fillId="0" borderId="52" xfId="7" applyFont="1" applyBorder="1" applyAlignment="1">
      <alignment horizontal="center" vertical="center" wrapText="1"/>
    </xf>
    <xf numFmtId="0" fontId="17" fillId="0" borderId="9" xfId="7" applyFont="1" applyBorder="1" applyAlignment="1">
      <alignment wrapText="1"/>
    </xf>
    <xf numFmtId="0" fontId="17" fillId="0" borderId="9" xfId="7" applyFont="1" applyBorder="1" applyAlignment="1">
      <alignment vertical="center" wrapText="1"/>
    </xf>
    <xf numFmtId="0" fontId="3" fillId="3" borderId="9" xfId="7" applyFont="1" applyFill="1" applyBorder="1" applyAlignment="1">
      <alignment vertical="center" wrapText="1"/>
    </xf>
    <xf numFmtId="0" fontId="17" fillId="0" borderId="9" xfId="7" applyFont="1" applyBorder="1" applyAlignment="1">
      <alignment horizontal="justify" vertical="center" wrapText="1"/>
    </xf>
    <xf numFmtId="0" fontId="17" fillId="0" borderId="9" xfId="7" applyFont="1" applyBorder="1" applyAlignment="1">
      <alignment horizontal="left" vertical="center" wrapText="1"/>
    </xf>
    <xf numFmtId="0" fontId="17" fillId="0" borderId="14" xfId="7" applyFont="1" applyBorder="1"/>
    <xf numFmtId="0" fontId="17" fillId="0" borderId="0" xfId="7" applyFont="1" applyBorder="1" applyAlignment="1">
      <alignment wrapText="1"/>
    </xf>
    <xf numFmtId="0" fontId="20" fillId="0" borderId="29" xfId="7" applyFont="1" applyBorder="1" applyAlignment="1">
      <alignment horizontal="center"/>
    </xf>
    <xf numFmtId="0" fontId="17" fillId="0" borderId="0" xfId="7" applyFont="1" applyBorder="1" applyAlignment="1">
      <alignment horizontal="left" vertical="center" wrapText="1"/>
    </xf>
    <xf numFmtId="0" fontId="17" fillId="0" borderId="27" xfId="7" applyFont="1" applyBorder="1" applyAlignment="1">
      <alignment horizontal="left" vertical="center"/>
    </xf>
    <xf numFmtId="0" fontId="17" fillId="0" borderId="27" xfId="7" applyFont="1" applyBorder="1" applyAlignment="1">
      <alignment horizontal="left" vertical="center" wrapText="1"/>
    </xf>
    <xf numFmtId="0" fontId="18" fillId="0" borderId="5" xfId="7" applyFont="1" applyBorder="1" applyAlignment="1">
      <alignment horizontal="center" vertical="center" wrapText="1"/>
    </xf>
    <xf numFmtId="0" fontId="18" fillId="0" borderId="46" xfId="7" applyFont="1" applyBorder="1"/>
    <xf numFmtId="0" fontId="17" fillId="0" borderId="20" xfId="7" applyFont="1" applyBorder="1"/>
    <xf numFmtId="168" fontId="18" fillId="0" borderId="17" xfId="5" applyNumberFormat="1" applyFont="1" applyBorder="1"/>
    <xf numFmtId="168" fontId="18" fillId="0" borderId="18" xfId="5" applyNumberFormat="1" applyFont="1" applyBorder="1"/>
    <xf numFmtId="0" fontId="18" fillId="0" borderId="20" xfId="7" applyFont="1" applyBorder="1"/>
    <xf numFmtId="169" fontId="50" fillId="0" borderId="0" xfId="2" applyNumberFormat="1" applyFont="1" applyAlignment="1">
      <alignment vertical="center" wrapText="1"/>
    </xf>
    <xf numFmtId="49" fontId="5" fillId="0" borderId="49" xfId="2" applyNumberFormat="1" applyBorder="1" applyAlignment="1">
      <alignment horizontal="left" vertical="center" wrapText="1"/>
    </xf>
    <xf numFmtId="169" fontId="6" fillId="0" borderId="46" xfId="2" applyNumberFormat="1" applyFont="1" applyBorder="1" applyAlignment="1">
      <alignment horizontal="center" vertical="center" wrapText="1"/>
    </xf>
    <xf numFmtId="0" fontId="43" fillId="0" borderId="11" xfId="7" applyFont="1" applyBorder="1" applyAlignment="1">
      <alignment vertical="center" wrapText="1"/>
    </xf>
    <xf numFmtId="0" fontId="44" fillId="0" borderId="11" xfId="2" applyFont="1" applyBorder="1" applyAlignment="1">
      <alignment horizontal="left" vertical="center" wrapText="1"/>
    </xf>
    <xf numFmtId="169" fontId="6" fillId="0" borderId="68" xfId="2" applyNumberFormat="1" applyFont="1" applyBorder="1" applyAlignment="1">
      <alignment horizontal="center" vertical="center" wrapText="1"/>
    </xf>
    <xf numFmtId="0" fontId="43" fillId="0" borderId="7" xfId="7" applyFont="1" applyBorder="1" applyAlignment="1">
      <alignment vertical="center" wrapText="1"/>
    </xf>
    <xf numFmtId="0" fontId="17" fillId="0" borderId="2" xfId="7" applyFont="1" applyBorder="1"/>
    <xf numFmtId="169" fontId="8" fillId="0" borderId="3" xfId="2" applyNumberFormat="1" applyFont="1" applyBorder="1" applyAlignment="1">
      <alignment horizontal="center" vertical="center" wrapText="1"/>
    </xf>
    <xf numFmtId="169" fontId="8" fillId="0" borderId="23" xfId="2" applyNumberFormat="1" applyFont="1" applyBorder="1" applyAlignment="1">
      <alignment horizontal="center" vertical="center" wrapText="1"/>
    </xf>
    <xf numFmtId="169" fontId="44" fillId="0" borderId="3" xfId="2" applyNumberFormat="1" applyFont="1" applyBorder="1" applyAlignment="1">
      <alignment horizontal="center" vertical="center" wrapText="1"/>
    </xf>
    <xf numFmtId="168" fontId="51" fillId="0" borderId="69" xfId="5" applyNumberFormat="1" applyFont="1" applyBorder="1" applyAlignment="1" applyProtection="1">
      <alignment horizontal="right" vertical="center" wrapText="1"/>
    </xf>
    <xf numFmtId="168" fontId="45" fillId="0" borderId="24" xfId="5" applyNumberFormat="1" applyFont="1" applyBorder="1" applyAlignment="1" applyProtection="1">
      <alignment horizontal="right" vertical="center" wrapText="1"/>
    </xf>
    <xf numFmtId="168" fontId="51" fillId="0" borderId="26" xfId="5" applyNumberFormat="1" applyFont="1" applyBorder="1" applyAlignment="1" applyProtection="1">
      <alignment horizontal="right" vertical="center" wrapText="1"/>
    </xf>
    <xf numFmtId="3" fontId="51" fillId="0" borderId="11" xfId="2" applyNumberFormat="1" applyFont="1" applyBorder="1" applyAlignment="1">
      <alignment horizontal="center" vertical="center" wrapText="1"/>
    </xf>
    <xf numFmtId="0" fontId="51" fillId="0" borderId="11" xfId="2" applyFont="1" applyBorder="1" applyAlignment="1">
      <alignment vertical="center" wrapText="1"/>
    </xf>
    <xf numFmtId="168" fontId="45" fillId="0" borderId="11" xfId="5" applyNumberFormat="1" applyFont="1" applyBorder="1" applyAlignment="1" applyProtection="1">
      <alignment horizontal="right" vertical="center" wrapText="1"/>
    </xf>
    <xf numFmtId="0" fontId="52" fillId="0" borderId="11" xfId="2" applyFont="1" applyBorder="1" applyAlignment="1">
      <alignment vertical="center" wrapText="1"/>
    </xf>
    <xf numFmtId="0" fontId="43" fillId="0" borderId="27" xfId="7" applyFont="1" applyBorder="1" applyAlignment="1">
      <alignment horizontal="left" vertical="center" wrapText="1"/>
    </xf>
    <xf numFmtId="3" fontId="51" fillId="0" borderId="41" xfId="2" applyNumberFormat="1" applyFont="1" applyBorder="1" applyAlignment="1">
      <alignment horizontal="center" vertical="center" wrapText="1"/>
    </xf>
    <xf numFmtId="0" fontId="51" fillId="0" borderId="0" xfId="2" applyFont="1" applyBorder="1" applyAlignment="1">
      <alignment vertical="center" wrapText="1"/>
    </xf>
    <xf numFmtId="3" fontId="51" fillId="0" borderId="7" xfId="2" applyNumberFormat="1" applyFont="1" applyBorder="1" applyAlignment="1">
      <alignment horizontal="center" vertical="center" wrapText="1"/>
    </xf>
    <xf numFmtId="169" fontId="44" fillId="0" borderId="2" xfId="2" applyNumberFormat="1" applyFont="1" applyBorder="1" applyAlignment="1">
      <alignment horizontal="center" vertical="center" wrapText="1"/>
    </xf>
    <xf numFmtId="0" fontId="43" fillId="0" borderId="11" xfId="7" applyFont="1" applyBorder="1" applyAlignment="1">
      <alignment horizontal="left" vertical="center" wrapText="1"/>
    </xf>
    <xf numFmtId="0" fontId="43" fillId="0" borderId="11" xfId="7" applyFont="1" applyBorder="1" applyAlignment="1">
      <alignment horizontal="justify" vertical="center" wrapText="1"/>
    </xf>
    <xf numFmtId="0" fontId="43" fillId="0" borderId="11" xfId="7" applyFont="1" applyBorder="1"/>
    <xf numFmtId="49" fontId="5" fillId="0" borderId="41" xfId="2" applyNumberFormat="1" applyBorder="1" applyAlignment="1">
      <alignment horizontal="left" vertical="center" wrapText="1"/>
    </xf>
    <xf numFmtId="49" fontId="5" fillId="0" borderId="48" xfId="2" applyNumberFormat="1" applyBorder="1" applyAlignment="1">
      <alignment horizontal="left" vertical="center" wrapText="1"/>
    </xf>
    <xf numFmtId="0" fontId="2" fillId="0" borderId="23" xfId="9" applyFont="1" applyBorder="1" applyAlignment="1">
      <alignment horizontal="left"/>
    </xf>
    <xf numFmtId="0" fontId="42" fillId="0" borderId="46" xfId="7" applyFont="1" applyBorder="1" applyAlignment="1">
      <alignment wrapText="1"/>
    </xf>
    <xf numFmtId="0" fontId="21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vertical="center" wrapText="1"/>
    </xf>
    <xf numFmtId="168" fontId="21" fillId="0" borderId="22" xfId="5" applyNumberFormat="1" applyFont="1" applyBorder="1" applyAlignment="1" applyProtection="1">
      <alignment horizontal="right" vertical="center" wrapText="1"/>
    </xf>
    <xf numFmtId="168" fontId="21" fillId="0" borderId="1" xfId="2" applyNumberFormat="1" applyFont="1" applyBorder="1" applyAlignment="1">
      <alignment vertical="center" wrapText="1"/>
    </xf>
    <xf numFmtId="0" fontId="52" fillId="0" borderId="5" xfId="1" applyFont="1" applyBorder="1" applyAlignment="1">
      <alignment horizontal="center" vertical="center" wrapText="1"/>
    </xf>
    <xf numFmtId="169" fontId="3" fillId="0" borderId="42" xfId="2" applyNumberFormat="1" applyFont="1" applyBorder="1" applyAlignment="1" applyProtection="1">
      <alignment horizontal="right" vertical="center" wrapText="1"/>
      <protection locked="0"/>
    </xf>
    <xf numFmtId="169" fontId="3" fillId="0" borderId="8" xfId="2" applyNumberFormat="1" applyFont="1" applyBorder="1" applyAlignment="1" applyProtection="1">
      <alignment vertical="center" wrapText="1"/>
      <protection locked="0"/>
    </xf>
    <xf numFmtId="0" fontId="2" fillId="0" borderId="19" xfId="1" applyFont="1" applyBorder="1"/>
    <xf numFmtId="0" fontId="2" fillId="0" borderId="21" xfId="1" applyFont="1" applyBorder="1"/>
    <xf numFmtId="0" fontId="1" fillId="0" borderId="20" xfId="1" applyBorder="1"/>
    <xf numFmtId="168" fontId="3" fillId="0" borderId="8" xfId="4" applyNumberFormat="1" applyFont="1" applyBorder="1" applyAlignment="1"/>
    <xf numFmtId="0" fontId="2" fillId="0" borderId="4" xfId="1" applyFont="1" applyBorder="1" applyAlignment="1">
      <alignment wrapText="1"/>
    </xf>
    <xf numFmtId="168" fontId="2" fillId="0" borderId="4" xfId="1" applyNumberFormat="1" applyFont="1" applyBorder="1"/>
    <xf numFmtId="0" fontId="7" fillId="0" borderId="0" xfId="2" applyFont="1" applyAlignment="1">
      <alignment vertical="center" wrapText="1"/>
    </xf>
    <xf numFmtId="169" fontId="21" fillId="0" borderId="1" xfId="2" applyNumberFormat="1" applyFont="1" applyBorder="1" applyAlignment="1">
      <alignment horizontal="center" vertical="center" wrapText="1"/>
    </xf>
    <xf numFmtId="0" fontId="44" fillId="0" borderId="46" xfId="2" applyFont="1" applyBorder="1" applyAlignment="1">
      <alignment horizontal="center" vertical="center" wrapText="1"/>
    </xf>
    <xf numFmtId="0" fontId="44" fillId="0" borderId="46" xfId="2" applyFont="1" applyBorder="1" applyAlignment="1">
      <alignment horizontal="left" vertical="center" wrapText="1"/>
    </xf>
    <xf numFmtId="0" fontId="21" fillId="0" borderId="1" xfId="2" applyFont="1" applyBorder="1" applyAlignment="1">
      <alignment horizontal="left" vertical="center" wrapText="1"/>
    </xf>
    <xf numFmtId="168" fontId="21" fillId="0" borderId="1" xfId="5" applyNumberFormat="1" applyFont="1" applyBorder="1" applyAlignment="1" applyProtection="1">
      <alignment horizontal="right" vertical="center" wrapText="1"/>
    </xf>
    <xf numFmtId="167" fontId="45" fillId="0" borderId="66" xfId="3" applyNumberFormat="1" applyFont="1" applyFill="1" applyBorder="1" applyAlignment="1" applyProtection="1">
      <alignment horizontal="right" vertical="center" wrapText="1"/>
    </xf>
    <xf numFmtId="167" fontId="45" fillId="0" borderId="47" xfId="3" applyNumberFormat="1" applyFont="1" applyFill="1" applyBorder="1" applyAlignment="1" applyProtection="1">
      <alignment horizontal="right" vertical="center" wrapText="1"/>
    </xf>
    <xf numFmtId="167" fontId="49" fillId="0" borderId="66" xfId="3" applyNumberFormat="1" applyFont="1" applyFill="1" applyBorder="1" applyAlignment="1" applyProtection="1">
      <alignment horizontal="right" vertical="center" wrapText="1"/>
    </xf>
    <xf numFmtId="168" fontId="52" fillId="0" borderId="12" xfId="4" applyNumberFormat="1" applyFont="1" applyBorder="1" applyAlignment="1">
      <alignment horizontal="right" vertical="center"/>
    </xf>
    <xf numFmtId="168" fontId="51" fillId="0" borderId="12" xfId="4" applyNumberFormat="1" applyFont="1" applyBorder="1" applyAlignment="1">
      <alignment horizontal="right" vertical="center"/>
    </xf>
    <xf numFmtId="168" fontId="52" fillId="2" borderId="12" xfId="4" applyNumberFormat="1" applyFont="1" applyFill="1" applyBorder="1" applyAlignment="1">
      <alignment horizontal="right" vertical="center"/>
    </xf>
    <xf numFmtId="168" fontId="51" fillId="0" borderId="8" xfId="4" applyNumberFormat="1" applyFont="1" applyBorder="1" applyAlignment="1">
      <alignment horizontal="right" vertical="center"/>
    </xf>
    <xf numFmtId="168" fontId="51" fillId="0" borderId="8" xfId="4" quotePrefix="1" applyNumberFormat="1" applyFont="1" applyBorder="1" applyAlignment="1">
      <alignment horizontal="right" vertical="center"/>
    </xf>
    <xf numFmtId="168" fontId="51" fillId="2" borderId="12" xfId="4" applyNumberFormat="1" applyFont="1" applyFill="1" applyBorder="1" applyAlignment="1">
      <alignment horizontal="right" vertical="center"/>
    </xf>
    <xf numFmtId="168" fontId="52" fillId="0" borderId="18" xfId="4" applyNumberFormat="1" applyFont="1" applyBorder="1" applyAlignment="1">
      <alignment horizontal="right" vertical="center"/>
    </xf>
    <xf numFmtId="0" fontId="9" fillId="0" borderId="54" xfId="2" applyFont="1" applyBorder="1" applyAlignment="1">
      <alignment horizontal="center" vertical="center" wrapText="1"/>
    </xf>
    <xf numFmtId="0" fontId="2" fillId="0" borderId="54" xfId="2" applyFont="1" applyBorder="1" applyAlignment="1">
      <alignment horizontal="left" vertical="center" wrapText="1"/>
    </xf>
    <xf numFmtId="0" fontId="3" fillId="0" borderId="35" xfId="2" quotePrefix="1" applyFont="1" applyBorder="1" applyAlignment="1">
      <alignment horizontal="left" vertical="center" wrapText="1"/>
    </xf>
    <xf numFmtId="0" fontId="3" fillId="0" borderId="14" xfId="2" quotePrefix="1" applyFont="1" applyBorder="1" applyAlignment="1">
      <alignment horizontal="left" vertical="center" wrapText="1"/>
    </xf>
    <xf numFmtId="0" fontId="3" fillId="0" borderId="14" xfId="2" quotePrefix="1" applyFont="1" applyBorder="1" applyAlignment="1" applyProtection="1">
      <alignment horizontal="left" vertical="center" wrapText="1"/>
      <protection locked="0"/>
    </xf>
    <xf numFmtId="0" fontId="3" fillId="0" borderId="37" xfId="2" quotePrefix="1" applyFont="1" applyBorder="1" applyAlignment="1" applyProtection="1">
      <alignment horizontal="left" vertical="center" wrapText="1"/>
      <protection locked="0"/>
    </xf>
    <xf numFmtId="0" fontId="3" fillId="0" borderId="35" xfId="2" quotePrefix="1" applyFont="1" applyBorder="1" applyAlignment="1">
      <alignment vertical="center" wrapText="1"/>
    </xf>
    <xf numFmtId="0" fontId="9" fillId="0" borderId="1" xfId="2" applyFont="1" applyBorder="1" applyAlignment="1">
      <alignment horizontal="center" vertical="center" wrapText="1"/>
    </xf>
    <xf numFmtId="0" fontId="44" fillId="0" borderId="6" xfId="2" applyFont="1" applyBorder="1" applyAlignment="1">
      <alignment horizontal="left" vertical="center" wrapText="1"/>
    </xf>
    <xf numFmtId="0" fontId="19" fillId="0" borderId="43" xfId="7" applyFont="1" applyBorder="1" applyAlignment="1">
      <alignment horizontal="center"/>
    </xf>
    <xf numFmtId="169" fontId="2" fillId="0" borderId="4" xfId="2" quotePrefix="1" applyNumberFormat="1" applyFont="1" applyBorder="1" applyAlignment="1" applyProtection="1">
      <alignment horizontal="right" vertical="center" wrapText="1"/>
      <protection locked="0"/>
    </xf>
    <xf numFmtId="169" fontId="2" fillId="0" borderId="4" xfId="2" applyNumberFormat="1" applyFont="1" applyBorder="1" applyAlignment="1" applyProtection="1">
      <alignment vertical="center" wrapText="1"/>
      <protection locked="0"/>
    </xf>
    <xf numFmtId="0" fontId="7" fillId="0" borderId="20" xfId="2" applyFont="1" applyBorder="1" applyAlignment="1">
      <alignment vertical="center" wrapText="1"/>
    </xf>
    <xf numFmtId="170" fontId="18" fillId="0" borderId="17" xfId="5" applyNumberFormat="1" applyFont="1" applyBorder="1" applyAlignment="1">
      <alignment horizontal="center"/>
    </xf>
    <xf numFmtId="0" fontId="2" fillId="0" borderId="54" xfId="1" applyFont="1" applyBorder="1"/>
    <xf numFmtId="0" fontId="3" fillId="0" borderId="35" xfId="1" applyFont="1" applyBorder="1"/>
    <xf numFmtId="0" fontId="3" fillId="0" borderId="14" xfId="1" applyFont="1" applyBorder="1" applyAlignment="1">
      <alignment horizontal="left"/>
    </xf>
    <xf numFmtId="0" fontId="1" fillId="0" borderId="21" xfId="1" applyBorder="1"/>
    <xf numFmtId="0" fontId="1" fillId="0" borderId="1" xfId="1" applyBorder="1"/>
    <xf numFmtId="0" fontId="3" fillId="0" borderId="37" xfId="1" applyFont="1" applyBorder="1" applyAlignment="1">
      <alignment horizontal="left"/>
    </xf>
    <xf numFmtId="168" fontId="44" fillId="0" borderId="1" xfId="5" applyNumberFormat="1" applyFont="1" applyBorder="1" applyAlignment="1" applyProtection="1">
      <alignment horizontal="right" vertical="center" wrapText="1"/>
    </xf>
    <xf numFmtId="170" fontId="44" fillId="0" borderId="1" xfId="5" applyNumberFormat="1" applyFont="1" applyBorder="1" applyAlignment="1" applyProtection="1">
      <alignment horizontal="right" vertical="center" wrapText="1"/>
    </xf>
    <xf numFmtId="168" fontId="3" fillId="0" borderId="8" xfId="4" applyNumberFormat="1" applyFont="1" applyBorder="1" applyAlignment="1">
      <alignment horizontal="right"/>
    </xf>
    <xf numFmtId="168" fontId="3" fillId="0" borderId="12" xfId="4" applyNumberFormat="1" applyFont="1" applyBorder="1" applyAlignment="1">
      <alignment horizontal="right"/>
    </xf>
    <xf numFmtId="168" fontId="3" fillId="0" borderId="42" xfId="4" applyNumberFormat="1" applyFont="1" applyBorder="1" applyAlignment="1">
      <alignment horizontal="right"/>
    </xf>
    <xf numFmtId="168" fontId="2" fillId="0" borderId="4" xfId="1" applyNumberFormat="1" applyFont="1" applyBorder="1" applyAlignment="1">
      <alignment horizontal="right"/>
    </xf>
    <xf numFmtId="168" fontId="2" fillId="0" borderId="28" xfId="4" applyNumberFormat="1" applyFont="1" applyBorder="1" applyAlignment="1">
      <alignment horizontal="left"/>
    </xf>
    <xf numFmtId="168" fontId="3" fillId="0" borderId="25" xfId="4" applyNumberFormat="1" applyFont="1" applyBorder="1" applyAlignment="1">
      <alignment horizontal="left" wrapText="1"/>
    </xf>
    <xf numFmtId="168" fontId="3" fillId="0" borderId="25" xfId="4" quotePrefix="1" applyNumberFormat="1" applyFont="1" applyBorder="1" applyAlignment="1">
      <alignment horizontal="left"/>
    </xf>
    <xf numFmtId="3" fontId="25" fillId="0" borderId="11" xfId="2" applyNumberFormat="1" applyFont="1" applyBorder="1" applyAlignment="1" applyProtection="1">
      <alignment wrapText="1"/>
      <protection locked="0"/>
    </xf>
    <xf numFmtId="0" fontId="5" fillId="0" borderId="6" xfId="2" applyBorder="1" applyAlignment="1">
      <alignment vertical="center" wrapText="1"/>
    </xf>
    <xf numFmtId="0" fontId="24" fillId="0" borderId="2" xfId="2" applyFont="1" applyBorder="1" applyAlignment="1">
      <alignment horizontal="center" vertical="center" wrapText="1"/>
    </xf>
    <xf numFmtId="0" fontId="24" fillId="0" borderId="4" xfId="2" applyFont="1" applyBorder="1" applyAlignment="1">
      <alignment horizontal="center" vertical="center" wrapText="1"/>
    </xf>
    <xf numFmtId="0" fontId="25" fillId="0" borderId="12" xfId="2" applyFont="1" applyBorder="1" applyAlignment="1">
      <alignment horizontal="right" wrapText="1"/>
    </xf>
    <xf numFmtId="169" fontId="8" fillId="0" borderId="11" xfId="2" applyNumberFormat="1" applyFont="1" applyBorder="1" applyAlignment="1" applyProtection="1">
      <alignment horizontal="right" vertical="center" wrapText="1"/>
      <protection locked="0"/>
    </xf>
    <xf numFmtId="170" fontId="5" fillId="0" borderId="12" xfId="5" applyNumberFormat="1" applyFont="1" applyBorder="1" applyAlignment="1">
      <alignment horizontal="right" wrapText="1"/>
    </xf>
    <xf numFmtId="0" fontId="51" fillId="0" borderId="20" xfId="1" applyFont="1" applyBorder="1"/>
    <xf numFmtId="0" fontId="51" fillId="0" borderId="14" xfId="1" applyFont="1" applyBorder="1" applyAlignment="1">
      <alignment horizontal="right"/>
    </xf>
    <xf numFmtId="0" fontId="51" fillId="0" borderId="11" xfId="1" quotePrefix="1" applyFont="1" applyBorder="1" applyAlignment="1">
      <alignment horizontal="right"/>
    </xf>
    <xf numFmtId="0" fontId="51" fillId="0" borderId="14" xfId="1" applyFont="1" applyBorder="1" applyAlignment="1">
      <alignment horizontal="center"/>
    </xf>
    <xf numFmtId="0" fontId="51" fillId="0" borderId="11" xfId="1" quotePrefix="1" applyFont="1" applyBorder="1"/>
    <xf numFmtId="0" fontId="52" fillId="0" borderId="8" xfId="1" applyFont="1" applyBorder="1" applyAlignment="1">
      <alignment horizontal="right"/>
    </xf>
    <xf numFmtId="0" fontId="52" fillId="0" borderId="12" xfId="1" applyFont="1" applyBorder="1" applyAlignment="1">
      <alignment horizontal="right"/>
    </xf>
    <xf numFmtId="0" fontId="51" fillId="0" borderId="11" xfId="1" applyFont="1" applyBorder="1"/>
    <xf numFmtId="0" fontId="51" fillId="0" borderId="20" xfId="1" applyFont="1" applyBorder="1" applyAlignment="1">
      <alignment wrapText="1"/>
    </xf>
    <xf numFmtId="0" fontId="51" fillId="0" borderId="14" xfId="1" applyFont="1" applyBorder="1" applyAlignment="1">
      <alignment horizontal="right" wrapText="1"/>
    </xf>
    <xf numFmtId="0" fontId="52" fillId="0" borderId="1" xfId="1" applyFont="1" applyBorder="1"/>
    <xf numFmtId="0" fontId="52" fillId="0" borderId="54" xfId="1" applyFont="1" applyBorder="1" applyAlignment="1">
      <alignment horizontal="right"/>
    </xf>
    <xf numFmtId="0" fontId="52" fillId="0" borderId="23" xfId="1" applyFont="1" applyBorder="1" applyAlignment="1">
      <alignment horizontal="right"/>
    </xf>
    <xf numFmtId="0" fontId="52" fillId="0" borderId="5" xfId="1" applyFont="1" applyBorder="1" applyAlignment="1">
      <alignment horizontal="right"/>
    </xf>
    <xf numFmtId="0" fontId="3" fillId="0" borderId="71" xfId="9" applyFont="1" applyBorder="1" applyAlignment="1">
      <alignment horizontal="left"/>
    </xf>
    <xf numFmtId="0" fontId="3" fillId="0" borderId="29" xfId="9" applyFont="1" applyBorder="1" applyAlignment="1">
      <alignment horizontal="left"/>
    </xf>
    <xf numFmtId="0" fontId="2" fillId="0" borderId="22" xfId="9" applyFont="1" applyBorder="1"/>
    <xf numFmtId="167" fontId="2" fillId="0" borderId="5" xfId="10" applyNumberFormat="1" applyFont="1" applyBorder="1"/>
    <xf numFmtId="0" fontId="2" fillId="0" borderId="0" xfId="9" applyFont="1" applyBorder="1"/>
    <xf numFmtId="0" fontId="2" fillId="0" borderId="0" xfId="9" applyFont="1" applyBorder="1" applyAlignment="1">
      <alignment horizontal="left"/>
    </xf>
    <xf numFmtId="167" fontId="2" fillId="0" borderId="0" xfId="9" applyNumberFormat="1" applyFont="1" applyBorder="1"/>
    <xf numFmtId="3" fontId="43" fillId="0" borderId="61" xfId="11" applyNumberFormat="1" applyFont="1" applyBorder="1" applyAlignment="1">
      <alignment vertical="center"/>
    </xf>
    <xf numFmtId="3" fontId="42" fillId="0" borderId="61" xfId="11" applyNumberFormat="1" applyFont="1" applyBorder="1" applyAlignment="1">
      <alignment vertical="center"/>
    </xf>
    <xf numFmtId="3" fontId="5" fillId="0" borderId="11" xfId="2" applyNumberFormat="1" applyBorder="1" applyAlignment="1">
      <alignment vertical="center" wrapText="1"/>
    </xf>
    <xf numFmtId="3" fontId="8" fillId="0" borderId="11" xfId="2" applyNumberFormat="1" applyFont="1" applyBorder="1" applyAlignment="1">
      <alignment vertical="center" wrapText="1"/>
    </xf>
    <xf numFmtId="169" fontId="5" fillId="0" borderId="0" xfId="2" applyNumberFormat="1" applyFont="1" applyAlignment="1">
      <alignment vertical="center" wrapText="1"/>
    </xf>
    <xf numFmtId="3" fontId="0" fillId="0" borderId="11" xfId="0" applyNumberFormat="1" applyBorder="1"/>
    <xf numFmtId="0" fontId="37" fillId="0" borderId="12" xfId="0" applyFont="1" applyBorder="1"/>
    <xf numFmtId="0" fontId="0" fillId="0" borderId="12" xfId="0" applyBorder="1" applyAlignment="1">
      <alignment horizontal="center"/>
    </xf>
    <xf numFmtId="0" fontId="0" fillId="0" borderId="11" xfId="0" applyBorder="1" applyAlignment="1">
      <alignment wrapText="1"/>
    </xf>
    <xf numFmtId="3" fontId="38" fillId="0" borderId="3" xfId="0" applyNumberFormat="1" applyFont="1" applyBorder="1"/>
    <xf numFmtId="168" fontId="3" fillId="0" borderId="28" xfId="4" applyNumberFormat="1" applyFont="1" applyBorder="1" applyAlignment="1">
      <alignment horizontal="left"/>
    </xf>
    <xf numFmtId="0" fontId="3" fillId="0" borderId="21" xfId="1" applyFont="1" applyBorder="1"/>
    <xf numFmtId="0" fontId="52" fillId="0" borderId="22" xfId="1" applyFont="1" applyBorder="1" applyAlignment="1">
      <alignment wrapText="1"/>
    </xf>
    <xf numFmtId="0" fontId="5" fillId="0" borderId="10" xfId="2" applyFont="1" applyBorder="1" applyAlignment="1">
      <alignment vertical="center" wrapText="1"/>
    </xf>
    <xf numFmtId="3" fontId="5" fillId="0" borderId="12" xfId="2" applyNumberFormat="1" applyBorder="1" applyAlignment="1">
      <alignment vertical="center" wrapText="1"/>
    </xf>
    <xf numFmtId="3" fontId="8" fillId="0" borderId="12" xfId="2" applyNumberFormat="1" applyFont="1" applyBorder="1" applyAlignment="1">
      <alignment vertical="center" wrapText="1"/>
    </xf>
    <xf numFmtId="0" fontId="8" fillId="0" borderId="6" xfId="2" applyFont="1" applyBorder="1" applyAlignment="1">
      <alignment vertical="center" wrapText="1"/>
    </xf>
    <xf numFmtId="0" fontId="8" fillId="0" borderId="7" xfId="2" applyFont="1" applyBorder="1" applyAlignment="1">
      <alignment vertical="center" wrapText="1"/>
    </xf>
    <xf numFmtId="169" fontId="25" fillId="0" borderId="8" xfId="2" applyNumberFormat="1" applyFont="1" applyBorder="1" applyAlignment="1" applyProtection="1">
      <alignment wrapText="1"/>
      <protection locked="0"/>
    </xf>
    <xf numFmtId="0" fontId="14" fillId="0" borderId="3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5" fillId="0" borderId="15" xfId="2" applyFont="1" applyBorder="1" applyAlignment="1">
      <alignment vertical="center" wrapText="1"/>
    </xf>
    <xf numFmtId="3" fontId="25" fillId="0" borderId="41" xfId="2" applyNumberFormat="1" applyFont="1" applyBorder="1" applyAlignment="1">
      <alignment vertical="center" wrapText="1"/>
    </xf>
    <xf numFmtId="3" fontId="5" fillId="0" borderId="41" xfId="2" applyNumberFormat="1" applyBorder="1" applyAlignment="1">
      <alignment vertical="center" wrapText="1"/>
    </xf>
    <xf numFmtId="3" fontId="5" fillId="0" borderId="42" xfId="2" applyNumberFormat="1" applyBorder="1" applyAlignment="1">
      <alignment vertical="center" wrapText="1"/>
    </xf>
    <xf numFmtId="0" fontId="8" fillId="0" borderId="2" xfId="2" applyFont="1" applyBorder="1" applyAlignment="1">
      <alignment vertical="center" wrapText="1"/>
    </xf>
    <xf numFmtId="169" fontId="8" fillId="0" borderId="3" xfId="2" applyNumberFormat="1" applyFont="1" applyBorder="1" applyAlignment="1">
      <alignment horizontal="left" vertical="center" wrapText="1"/>
    </xf>
    <xf numFmtId="3" fontId="8" fillId="0" borderId="3" xfId="2" applyNumberFormat="1" applyFont="1" applyBorder="1" applyAlignment="1">
      <alignment vertical="center" wrapText="1"/>
    </xf>
    <xf numFmtId="3" fontId="8" fillId="0" borderId="4" xfId="2" applyNumberFormat="1" applyFont="1" applyBorder="1" applyAlignment="1">
      <alignment vertical="center" wrapText="1"/>
    </xf>
    <xf numFmtId="3" fontId="5" fillId="0" borderId="0" xfId="2" applyNumberFormat="1" applyBorder="1" applyAlignment="1">
      <alignment vertical="center" wrapText="1"/>
    </xf>
    <xf numFmtId="0" fontId="51" fillId="0" borderId="69" xfId="1" applyFont="1" applyBorder="1"/>
    <xf numFmtId="0" fontId="51" fillId="0" borderId="24" xfId="1" applyFont="1" applyBorder="1" applyAlignment="1">
      <alignment horizontal="left"/>
    </xf>
    <xf numFmtId="0" fontId="37" fillId="0" borderId="42" xfId="0" applyFont="1" applyBorder="1"/>
    <xf numFmtId="0" fontId="17" fillId="0" borderId="0" xfId="7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8" fillId="0" borderId="55" xfId="0" applyFont="1" applyBorder="1"/>
    <xf numFmtId="0" fontId="38" fillId="0" borderId="5" xfId="0" applyFont="1" applyBorder="1"/>
    <xf numFmtId="0" fontId="38" fillId="0" borderId="1" xfId="0" applyFont="1" applyBorder="1"/>
    <xf numFmtId="0" fontId="24" fillId="0" borderId="1" xfId="2" applyFont="1" applyBorder="1" applyAlignment="1">
      <alignment horizontal="center" vertical="center" wrapText="1"/>
    </xf>
    <xf numFmtId="0" fontId="17" fillId="0" borderId="9" xfId="7" applyFont="1" applyFill="1" applyBorder="1" applyAlignment="1">
      <alignment vertical="center" wrapText="1"/>
    </xf>
    <xf numFmtId="0" fontId="17" fillId="0" borderId="10" xfId="7" applyFont="1" applyFill="1" applyBorder="1" applyAlignment="1">
      <alignment horizontal="left" vertical="center" wrapText="1"/>
    </xf>
    <xf numFmtId="49" fontId="17" fillId="0" borderId="13" xfId="7" applyNumberFormat="1" applyFont="1" applyFill="1" applyBorder="1" applyAlignment="1">
      <alignment wrapText="1"/>
    </xf>
    <xf numFmtId="168" fontId="17" fillId="0" borderId="11" xfId="5" applyNumberFormat="1" applyFont="1" applyFill="1" applyBorder="1"/>
    <xf numFmtId="0" fontId="43" fillId="0" borderId="7" xfId="7" applyFont="1" applyFill="1" applyBorder="1" applyAlignment="1">
      <alignment vertical="center" wrapText="1"/>
    </xf>
    <xf numFmtId="0" fontId="3" fillId="0" borderId="74" xfId="2" quotePrefix="1" applyFont="1" applyBorder="1" applyAlignment="1">
      <alignment vertical="center" wrapText="1"/>
    </xf>
    <xf numFmtId="169" fontId="3" fillId="0" borderId="75" xfId="2" applyNumberFormat="1" applyFont="1" applyBorder="1" applyAlignment="1" applyProtection="1">
      <alignment vertical="center" wrapText="1"/>
      <protection locked="0"/>
    </xf>
    <xf numFmtId="0" fontId="7" fillId="0" borderId="21" xfId="2" applyFont="1" applyBorder="1" applyAlignment="1">
      <alignment vertical="center" wrapText="1"/>
    </xf>
    <xf numFmtId="0" fontId="7" fillId="0" borderId="11" xfId="2" applyFont="1" applyBorder="1" applyAlignment="1">
      <alignment vertical="center" wrapText="1"/>
    </xf>
    <xf numFmtId="0" fontId="3" fillId="0" borderId="11" xfId="2" quotePrefix="1" applyFont="1" applyBorder="1" applyAlignment="1">
      <alignment vertical="center" wrapText="1"/>
    </xf>
    <xf numFmtId="169" fontId="3" fillId="0" borderId="11" xfId="2" applyNumberFormat="1" applyFont="1" applyBorder="1" applyAlignment="1" applyProtection="1">
      <alignment vertical="center" wrapText="1"/>
      <protection locked="0"/>
    </xf>
    <xf numFmtId="0" fontId="7" fillId="0" borderId="70" xfId="2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7" fillId="0" borderId="41" xfId="2" applyFont="1" applyBorder="1" applyAlignment="1">
      <alignment vertical="center" wrapText="1"/>
    </xf>
    <xf numFmtId="169" fontId="3" fillId="0" borderId="41" xfId="2" applyNumberFormat="1" applyFont="1" applyBorder="1" applyAlignment="1" applyProtection="1">
      <alignment vertical="center" wrapText="1"/>
      <protection locked="0"/>
    </xf>
    <xf numFmtId="0" fontId="3" fillId="0" borderId="14" xfId="1" applyFont="1" applyBorder="1" applyAlignment="1">
      <alignment horizontal="left" wrapText="1"/>
    </xf>
    <xf numFmtId="168" fontId="3" fillId="0" borderId="70" xfId="4" applyNumberFormat="1" applyFont="1" applyBorder="1" applyAlignment="1">
      <alignment horizontal="left"/>
    </xf>
    <xf numFmtId="0" fontId="3" fillId="0" borderId="19" xfId="1" applyFont="1" applyBorder="1"/>
    <xf numFmtId="0" fontId="3" fillId="0" borderId="0" xfId="1" applyFont="1"/>
    <xf numFmtId="16" fontId="8" fillId="0" borderId="47" xfId="2" applyNumberFormat="1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168" fontId="42" fillId="0" borderId="12" xfId="4" applyNumberFormat="1" applyFont="1" applyFill="1" applyBorder="1" applyAlignment="1">
      <alignment horizontal="right" vertical="center"/>
    </xf>
    <xf numFmtId="3" fontId="51" fillId="0" borderId="11" xfId="2" applyNumberFormat="1" applyFont="1" applyFill="1" applyBorder="1" applyAlignment="1">
      <alignment horizontal="center" vertical="center" wrapText="1"/>
    </xf>
    <xf numFmtId="169" fontId="44" fillId="0" borderId="67" xfId="2" applyNumberFormat="1" applyFont="1" applyBorder="1" applyAlignment="1">
      <alignment horizontal="center" vertical="center" wrapText="1"/>
    </xf>
    <xf numFmtId="169" fontId="44" fillId="0" borderId="4" xfId="2" applyNumberFormat="1" applyFont="1" applyFill="1" applyBorder="1" applyAlignment="1">
      <alignment horizontal="center" vertical="center" wrapText="1"/>
    </xf>
    <xf numFmtId="168" fontId="51" fillId="0" borderId="12" xfId="4" applyNumberFormat="1" applyFont="1" applyFill="1" applyBorder="1" applyAlignment="1">
      <alignment horizontal="right" vertical="center"/>
    </xf>
    <xf numFmtId="168" fontId="45" fillId="0" borderId="11" xfId="5" applyNumberFormat="1" applyFont="1" applyFill="1" applyBorder="1" applyAlignment="1" applyProtection="1">
      <alignment horizontal="center" vertical="center" wrapText="1"/>
    </xf>
    <xf numFmtId="0" fontId="3" fillId="0" borderId="41" xfId="2" quotePrefix="1" applyFont="1" applyFill="1" applyBorder="1" applyAlignment="1">
      <alignment vertical="center" wrapText="1"/>
    </xf>
    <xf numFmtId="0" fontId="3" fillId="0" borderId="21" xfId="1" applyFont="1" applyFill="1" applyBorder="1"/>
    <xf numFmtId="168" fontId="3" fillId="0" borderId="25" xfId="4" applyNumberFormat="1" applyFont="1" applyFill="1" applyBorder="1" applyAlignment="1">
      <alignment horizontal="left"/>
    </xf>
    <xf numFmtId="0" fontId="1" fillId="0" borderId="0" xfId="1" applyFill="1"/>
    <xf numFmtId="168" fontId="2" fillId="0" borderId="1" xfId="4" applyNumberFormat="1" applyFont="1" applyFill="1" applyBorder="1" applyAlignment="1">
      <alignment horizontal="left"/>
    </xf>
    <xf numFmtId="0" fontId="17" fillId="0" borderId="11" xfId="7" applyFont="1" applyBorder="1"/>
    <xf numFmtId="168" fontId="17" fillId="0" borderId="7" xfId="5" applyNumberFormat="1" applyFont="1" applyBorder="1"/>
    <xf numFmtId="0" fontId="17" fillId="0" borderId="3" xfId="7" applyFont="1" applyBorder="1" applyAlignment="1">
      <alignment wrapText="1"/>
    </xf>
    <xf numFmtId="168" fontId="51" fillId="0" borderId="11" xfId="4" applyNumberFormat="1" applyFont="1" applyFill="1" applyBorder="1" applyAlignment="1"/>
    <xf numFmtId="0" fontId="3" fillId="0" borderId="14" xfId="1" applyFont="1" applyFill="1" applyBorder="1" applyAlignment="1">
      <alignment horizontal="left"/>
    </xf>
    <xf numFmtId="168" fontId="52" fillId="0" borderId="12" xfId="4" applyNumberFormat="1" applyFont="1" applyFill="1" applyBorder="1" applyAlignment="1">
      <alignment horizontal="right" vertical="center"/>
    </xf>
    <xf numFmtId="0" fontId="51" fillId="0" borderId="13" xfId="1" applyFont="1" applyBorder="1"/>
    <xf numFmtId="0" fontId="1" fillId="0" borderId="41" xfId="1" applyBorder="1"/>
    <xf numFmtId="0" fontId="0" fillId="0" borderId="7" xfId="0" applyBorder="1" applyAlignment="1">
      <alignment wrapText="1"/>
    </xf>
    <xf numFmtId="0" fontId="0" fillId="0" borderId="6" xfId="0" applyFill="1" applyBorder="1"/>
    <xf numFmtId="168" fontId="43" fillId="0" borderId="12" xfId="4" applyNumberFormat="1" applyFont="1" applyFill="1" applyBorder="1" applyAlignment="1">
      <alignment horizontal="right" vertical="center"/>
    </xf>
    <xf numFmtId="168" fontId="2" fillId="0" borderId="1" xfId="4" applyNumberFormat="1" applyFont="1" applyBorder="1" applyAlignment="1">
      <alignment horizontal="left"/>
    </xf>
    <xf numFmtId="0" fontId="17" fillId="0" borderId="20" xfId="7" applyFont="1" applyBorder="1" applyAlignment="1">
      <alignment horizontal="left"/>
    </xf>
    <xf numFmtId="0" fontId="5" fillId="0" borderId="11" xfId="2" applyBorder="1" applyAlignment="1">
      <alignment horizontal="center" vertical="center" wrapText="1"/>
    </xf>
    <xf numFmtId="0" fontId="1" fillId="0" borderId="20" xfId="1" applyBorder="1" applyAlignment="1">
      <alignment horizontal="left"/>
    </xf>
    <xf numFmtId="0" fontId="5" fillId="0" borderId="10" xfId="2" applyBorder="1" applyAlignment="1">
      <alignment horizontal="left" vertical="center" wrapText="1"/>
    </xf>
    <xf numFmtId="0" fontId="3" fillId="0" borderId="72" xfId="9" applyFont="1" applyBorder="1" applyAlignment="1">
      <alignment horizontal="left"/>
    </xf>
    <xf numFmtId="0" fontId="3" fillId="0" borderId="73" xfId="9" applyFont="1" applyBorder="1" applyAlignment="1">
      <alignment horizontal="left"/>
    </xf>
    <xf numFmtId="0" fontId="51" fillId="0" borderId="77" xfId="1" applyFont="1" applyBorder="1" applyAlignment="1">
      <alignment horizontal="left"/>
    </xf>
    <xf numFmtId="0" fontId="3" fillId="0" borderId="10" xfId="9" applyFont="1" applyBorder="1" applyAlignment="1">
      <alignment horizontal="left"/>
    </xf>
    <xf numFmtId="0" fontId="3" fillId="0" borderId="0" xfId="1" applyFont="1" applyFill="1" applyBorder="1" applyAlignment="1">
      <alignment horizontal="left" wrapText="1"/>
    </xf>
    <xf numFmtId="0" fontId="3" fillId="0" borderId="40" xfId="9" applyFont="1" applyBorder="1" applyAlignment="1">
      <alignment horizontal="left"/>
    </xf>
    <xf numFmtId="167" fontId="3" fillId="0" borderId="8" xfId="10" applyNumberFormat="1" applyFont="1" applyFill="1" applyBorder="1"/>
    <xf numFmtId="0" fontId="3" fillId="0" borderId="50" xfId="9" applyFont="1" applyBorder="1"/>
    <xf numFmtId="0" fontId="3" fillId="0" borderId="57" xfId="9" applyFont="1" applyBorder="1"/>
    <xf numFmtId="167" fontId="3" fillId="0" borderId="51" xfId="10" applyNumberFormat="1" applyFont="1" applyBorder="1"/>
    <xf numFmtId="168" fontId="3" fillId="0" borderId="12" xfId="10" applyNumberFormat="1" applyFont="1" applyBorder="1" applyAlignment="1">
      <alignment horizontal="right"/>
    </xf>
    <xf numFmtId="0" fontId="3" fillId="0" borderId="78" xfId="9" applyFont="1" applyBorder="1" applyAlignment="1">
      <alignment horizontal="left"/>
    </xf>
    <xf numFmtId="167" fontId="3" fillId="0" borderId="12" xfId="10" applyNumberFormat="1" applyFont="1" applyFill="1" applyBorder="1"/>
    <xf numFmtId="167" fontId="3" fillId="0" borderId="79" xfId="10" applyNumberFormat="1" applyFont="1" applyBorder="1"/>
    <xf numFmtId="0" fontId="3" fillId="0" borderId="24" xfId="9" applyFont="1" applyBorder="1" applyAlignment="1">
      <alignment horizontal="left"/>
    </xf>
    <xf numFmtId="168" fontId="44" fillId="0" borderId="8" xfId="2" applyNumberFormat="1" applyFont="1" applyBorder="1" applyAlignment="1">
      <alignment horizontal="center" vertical="center" wrapText="1"/>
    </xf>
    <xf numFmtId="0" fontId="24" fillId="0" borderId="36" xfId="2" applyFont="1" applyBorder="1" applyAlignment="1">
      <alignment horizontal="center" vertical="center" wrapText="1"/>
    </xf>
    <xf numFmtId="0" fontId="44" fillId="0" borderId="13" xfId="2" applyFont="1" applyBorder="1" applyAlignment="1">
      <alignment vertical="center" wrapText="1"/>
    </xf>
    <xf numFmtId="0" fontId="44" fillId="0" borderId="36" xfId="2" applyFont="1" applyBorder="1" applyAlignment="1">
      <alignment vertical="center" wrapText="1"/>
    </xf>
    <xf numFmtId="0" fontId="44" fillId="0" borderId="0" xfId="2" applyFont="1" applyAlignment="1">
      <alignment vertical="center" wrapText="1"/>
    </xf>
    <xf numFmtId="168" fontId="51" fillId="0" borderId="13" xfId="4" applyNumberFormat="1" applyFont="1" applyFill="1" applyBorder="1" applyAlignment="1"/>
    <xf numFmtId="0" fontId="24" fillId="0" borderId="13" xfId="2" applyFont="1" applyBorder="1" applyAlignment="1">
      <alignment vertical="center" wrapText="1"/>
    </xf>
    <xf numFmtId="0" fontId="24" fillId="0" borderId="36" xfId="2" applyFont="1" applyBorder="1" applyAlignment="1">
      <alignment vertical="center" wrapText="1"/>
    </xf>
    <xf numFmtId="168" fontId="51" fillId="0" borderId="11" xfId="5" applyNumberFormat="1" applyFont="1" applyBorder="1" applyAlignment="1" applyProtection="1">
      <alignment horizontal="right" vertical="center" wrapText="1"/>
    </xf>
    <xf numFmtId="168" fontId="51" fillId="0" borderId="0" xfId="5" applyNumberFormat="1" applyFont="1" applyBorder="1" applyAlignment="1" applyProtection="1">
      <alignment horizontal="right" vertical="center" wrapText="1"/>
    </xf>
    <xf numFmtId="0" fontId="44" fillId="0" borderId="38" xfId="2" applyFont="1" applyBorder="1" applyAlignment="1">
      <alignment vertical="center" wrapText="1"/>
    </xf>
    <xf numFmtId="0" fontId="44" fillId="0" borderId="76" xfId="2" applyFont="1" applyBorder="1" applyAlignment="1">
      <alignment vertical="center" wrapText="1"/>
    </xf>
    <xf numFmtId="168" fontId="3" fillId="0" borderId="28" xfId="4" applyNumberFormat="1" applyFont="1" applyFill="1" applyBorder="1" applyAlignment="1">
      <alignment horizontal="left"/>
    </xf>
    <xf numFmtId="0" fontId="42" fillId="0" borderId="61" xfId="11" applyFont="1" applyBorder="1" applyAlignment="1">
      <alignment horizontal="center" vertical="center"/>
    </xf>
    <xf numFmtId="168" fontId="3" fillId="0" borderId="12" xfId="4" applyNumberFormat="1" applyFont="1" applyFill="1" applyBorder="1" applyAlignment="1"/>
    <xf numFmtId="3" fontId="32" fillId="0" borderId="75" xfId="8" applyNumberFormat="1" applyFont="1" applyBorder="1" applyAlignment="1">
      <alignment horizontal="right"/>
    </xf>
    <xf numFmtId="0" fontId="1" fillId="0" borderId="0" xfId="8" applyBorder="1"/>
    <xf numFmtId="3" fontId="32" fillId="0" borderId="42" xfId="8" applyNumberFormat="1" applyFont="1" applyBorder="1" applyAlignment="1">
      <alignment horizontal="right"/>
    </xf>
    <xf numFmtId="0" fontId="51" fillId="0" borderId="24" xfId="1" applyFont="1" applyBorder="1" applyAlignment="1">
      <alignment wrapText="1"/>
    </xf>
    <xf numFmtId="0" fontId="52" fillId="0" borderId="2" xfId="1" applyFont="1" applyBorder="1" applyAlignment="1">
      <alignment horizontal="right"/>
    </xf>
    <xf numFmtId="0" fontId="23" fillId="0" borderId="42" xfId="1" applyFont="1" applyBorder="1"/>
    <xf numFmtId="0" fontId="43" fillId="0" borderId="84" xfId="11" applyFont="1" applyBorder="1" applyAlignment="1">
      <alignment horizontal="center" vertical="center"/>
    </xf>
    <xf numFmtId="0" fontId="43" fillId="0" borderId="85" xfId="11" applyFont="1" applyBorder="1" applyAlignment="1">
      <alignment horizontal="center" vertical="center"/>
    </xf>
    <xf numFmtId="0" fontId="43" fillId="0" borderId="84" xfId="11" applyFont="1" applyBorder="1" applyAlignment="1">
      <alignment horizontal="left" vertical="center" wrapText="1"/>
    </xf>
    <xf numFmtId="3" fontId="42" fillId="0" borderId="85" xfId="11" applyNumberFormat="1" applyFont="1" applyBorder="1" applyAlignment="1">
      <alignment vertical="center"/>
    </xf>
    <xf numFmtId="0" fontId="42" fillId="0" borderId="85" xfId="11" applyFont="1" applyBorder="1" applyAlignment="1">
      <alignment vertical="center"/>
    </xf>
    <xf numFmtId="0" fontId="42" fillId="0" borderId="84" xfId="11" applyFont="1" applyBorder="1" applyAlignment="1">
      <alignment horizontal="left" vertical="center" wrapText="1"/>
    </xf>
    <xf numFmtId="0" fontId="42" fillId="0" borderId="86" xfId="11" applyFont="1" applyBorder="1" applyAlignment="1">
      <alignment horizontal="left" vertical="center" wrapText="1"/>
    </xf>
    <xf numFmtId="0" fontId="42" fillId="0" borderId="87" xfId="11" applyFont="1" applyBorder="1" applyAlignment="1">
      <alignment horizontal="center" vertical="center"/>
    </xf>
    <xf numFmtId="3" fontId="42" fillId="0" borderId="87" xfId="11" applyNumberFormat="1" applyFont="1" applyBorder="1" applyAlignment="1">
      <alignment vertical="center"/>
    </xf>
    <xf numFmtId="3" fontId="42" fillId="0" borderId="88" xfId="11" applyNumberFormat="1" applyFont="1" applyBorder="1" applyAlignment="1">
      <alignment vertical="center"/>
    </xf>
    <xf numFmtId="0" fontId="5" fillId="0" borderId="0" xfId="2" applyBorder="1" applyAlignment="1">
      <alignment horizontal="left" vertical="center" wrapText="1"/>
    </xf>
    <xf numFmtId="0" fontId="6" fillId="0" borderId="89" xfId="2" applyFont="1" applyBorder="1" applyAlignment="1">
      <alignment horizontal="center" vertical="center" wrapText="1"/>
    </xf>
    <xf numFmtId="0" fontId="5" fillId="0" borderId="0" xfId="2" applyBorder="1" applyAlignment="1">
      <alignment vertical="center" wrapText="1"/>
    </xf>
    <xf numFmtId="0" fontId="9" fillId="0" borderId="90" xfId="2" applyFont="1" applyBorder="1" applyAlignment="1">
      <alignment horizontal="left" vertical="center" wrapText="1"/>
    </xf>
    <xf numFmtId="0" fontId="9" fillId="0" borderId="91" xfId="2" applyFont="1" applyBorder="1" applyAlignment="1">
      <alignment horizontal="left" vertical="center" wrapText="1"/>
    </xf>
    <xf numFmtId="167" fontId="49" fillId="0" borderId="67" xfId="3" applyNumberFormat="1" applyFont="1" applyFill="1" applyBorder="1" applyAlignment="1" applyProtection="1">
      <alignment horizontal="right" vertical="center" wrapText="1"/>
    </xf>
    <xf numFmtId="0" fontId="52" fillId="0" borderId="1" xfId="1" applyFont="1" applyBorder="1" applyAlignment="1">
      <alignment horizontal="right"/>
    </xf>
    <xf numFmtId="0" fontId="6" fillId="0" borderId="0" xfId="2" applyFont="1" applyAlignment="1">
      <alignment vertical="center" wrapText="1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quotePrefix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6" fillId="0" borderId="0" xfId="2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1" fillId="0" borderId="11" xfId="1" applyFont="1" applyBorder="1" applyAlignment="1">
      <alignment horizontal="left"/>
    </xf>
    <xf numFmtId="0" fontId="52" fillId="0" borderId="2" xfId="1" applyFont="1" applyBorder="1" applyAlignment="1">
      <alignment horizontal="center" vertical="center"/>
    </xf>
    <xf numFmtId="0" fontId="52" fillId="0" borderId="3" xfId="1" applyFont="1" applyBorder="1" applyAlignment="1">
      <alignment horizontal="center" vertical="center"/>
    </xf>
    <xf numFmtId="0" fontId="52" fillId="0" borderId="4" xfId="1" applyFont="1" applyBorder="1" applyAlignment="1">
      <alignment horizontal="center" vertical="center"/>
    </xf>
    <xf numFmtId="0" fontId="51" fillId="0" borderId="7" xfId="1" applyFont="1" applyBorder="1" applyAlignment="1">
      <alignment horizontal="left"/>
    </xf>
    <xf numFmtId="3" fontId="51" fillId="0" borderId="11" xfId="1" applyNumberFormat="1" applyFont="1" applyBorder="1" applyAlignment="1">
      <alignment horizontal="left"/>
    </xf>
    <xf numFmtId="0" fontId="52" fillId="0" borderId="11" xfId="1" applyFont="1" applyBorder="1" applyAlignment="1">
      <alignment horizontal="left"/>
    </xf>
    <xf numFmtId="0" fontId="52" fillId="0" borderId="13" xfId="1" applyFont="1" applyBorder="1" applyAlignment="1">
      <alignment horizontal="left" wrapText="1"/>
    </xf>
    <xf numFmtId="0" fontId="52" fillId="0" borderId="9" xfId="1" applyFont="1" applyBorder="1" applyAlignment="1">
      <alignment horizontal="left" wrapText="1"/>
    </xf>
    <xf numFmtId="0" fontId="52" fillId="0" borderId="14" xfId="1" applyFont="1" applyBorder="1" applyAlignment="1">
      <alignment horizontal="left" wrapText="1"/>
    </xf>
    <xf numFmtId="0" fontId="51" fillId="0" borderId="13" xfId="1" applyFont="1" applyBorder="1" applyAlignment="1">
      <alignment horizontal="left"/>
    </xf>
    <xf numFmtId="0" fontId="51" fillId="0" borderId="9" xfId="1" applyFont="1" applyBorder="1" applyAlignment="1">
      <alignment horizontal="left"/>
    </xf>
    <xf numFmtId="0" fontId="51" fillId="0" borderId="14" xfId="1" applyFont="1" applyBorder="1" applyAlignment="1">
      <alignment horizontal="left"/>
    </xf>
    <xf numFmtId="0" fontId="51" fillId="0" borderId="13" xfId="1" applyFont="1" applyBorder="1" applyAlignment="1">
      <alignment horizontal="left" wrapText="1"/>
    </xf>
    <xf numFmtId="0" fontId="51" fillId="0" borderId="9" xfId="1" applyFont="1" applyBorder="1" applyAlignment="1">
      <alignment horizontal="left" wrapText="1"/>
    </xf>
    <xf numFmtId="0" fontId="51" fillId="0" borderId="14" xfId="1" applyFont="1" applyBorder="1" applyAlignment="1">
      <alignment horizontal="left" wrapText="1"/>
    </xf>
    <xf numFmtId="3" fontId="51" fillId="0" borderId="11" xfId="1" applyNumberFormat="1" applyFont="1" applyFill="1" applyBorder="1" applyAlignment="1">
      <alignment horizontal="left"/>
    </xf>
    <xf numFmtId="0" fontId="51" fillId="0" borderId="11" xfId="1" applyFont="1" applyFill="1" applyBorder="1" applyAlignment="1">
      <alignment horizontal="left"/>
    </xf>
    <xf numFmtId="0" fontId="52" fillId="0" borderId="13" xfId="1" applyFont="1" applyBorder="1" applyAlignment="1">
      <alignment horizontal="left"/>
    </xf>
    <xf numFmtId="0" fontId="52" fillId="0" borderId="9" xfId="1" applyFont="1" applyBorder="1" applyAlignment="1">
      <alignment horizontal="left"/>
    </xf>
    <xf numFmtId="0" fontId="52" fillId="0" borderId="14" xfId="1" applyFont="1" applyBorder="1" applyAlignment="1">
      <alignment horizontal="left"/>
    </xf>
    <xf numFmtId="0" fontId="52" fillId="0" borderId="17" xfId="1" applyFont="1" applyBorder="1" applyAlignment="1">
      <alignment horizontal="left"/>
    </xf>
    <xf numFmtId="0" fontId="5" fillId="0" borderId="0" xfId="2" applyAlignment="1">
      <alignment horizontal="center" vertical="center" wrapText="1"/>
    </xf>
    <xf numFmtId="169" fontId="6" fillId="0" borderId="68" xfId="2" applyNumberFormat="1" applyFont="1" applyBorder="1" applyAlignment="1">
      <alignment horizontal="center" vertical="center" wrapText="1"/>
    </xf>
    <xf numFmtId="169" fontId="6" fillId="0" borderId="40" xfId="2" applyNumberFormat="1" applyFont="1" applyBorder="1" applyAlignment="1">
      <alignment horizontal="center" vertical="center" wrapText="1"/>
    </xf>
    <xf numFmtId="169" fontId="21" fillId="0" borderId="46" xfId="2" applyNumberFormat="1" applyFont="1" applyBorder="1" applyAlignment="1">
      <alignment horizontal="center" vertical="center" wrapText="1"/>
    </xf>
    <xf numFmtId="169" fontId="21" fillId="0" borderId="67" xfId="2" applyNumberFormat="1" applyFont="1" applyBorder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169" fontId="21" fillId="0" borderId="22" xfId="2" applyNumberFormat="1" applyFont="1" applyBorder="1" applyAlignment="1">
      <alignment horizontal="center" vertical="center" wrapText="1"/>
    </xf>
    <xf numFmtId="169" fontId="21" fillId="0" borderId="5" xfId="2" applyNumberFormat="1" applyFont="1" applyBorder="1" applyAlignment="1">
      <alignment horizontal="center" vertical="center" wrapText="1"/>
    </xf>
    <xf numFmtId="0" fontId="2" fillId="0" borderId="0" xfId="6" applyFont="1" applyAlignment="1">
      <alignment horizontal="center"/>
    </xf>
    <xf numFmtId="0" fontId="11" fillId="0" borderId="22" xfId="6" applyFont="1" applyBorder="1" applyAlignment="1">
      <alignment horizontal="center"/>
    </xf>
    <xf numFmtId="0" fontId="11" fillId="0" borderId="23" xfId="6" applyFont="1" applyBorder="1" applyAlignment="1">
      <alignment horizontal="center"/>
    </xf>
    <xf numFmtId="0" fontId="11" fillId="0" borderId="5" xfId="6" applyFont="1" applyBorder="1" applyAlignment="1">
      <alignment horizontal="center"/>
    </xf>
    <xf numFmtId="0" fontId="11" fillId="0" borderId="22" xfId="6" applyFont="1" applyBorder="1" applyAlignment="1">
      <alignment horizontal="center" wrapText="1"/>
    </xf>
    <xf numFmtId="0" fontId="11" fillId="0" borderId="5" xfId="6" applyFont="1" applyBorder="1" applyAlignment="1">
      <alignment horizontal="center" wrapText="1"/>
    </xf>
    <xf numFmtId="0" fontId="10" fillId="0" borderId="20" xfId="6" applyFont="1" applyBorder="1" applyAlignment="1">
      <alignment horizontal="left"/>
    </xf>
    <xf numFmtId="3" fontId="10" fillId="0" borderId="20" xfId="6" applyNumberFormat="1" applyFont="1" applyBorder="1" applyAlignment="1">
      <alignment horizontal="right"/>
    </xf>
    <xf numFmtId="0" fontId="10" fillId="0" borderId="20" xfId="6" applyFont="1" applyBorder="1" applyAlignment="1">
      <alignment horizontal="right"/>
    </xf>
    <xf numFmtId="0" fontId="10" fillId="0" borderId="20" xfId="6" applyFont="1" applyBorder="1" applyAlignment="1">
      <alignment horizontal="left" wrapText="1"/>
    </xf>
    <xf numFmtId="3" fontId="10" fillId="0" borderId="20" xfId="6" applyNumberFormat="1" applyFont="1" applyFill="1" applyBorder="1" applyAlignment="1">
      <alignment horizontal="right"/>
    </xf>
    <xf numFmtId="0" fontId="10" fillId="0" borderId="20" xfId="6" applyFont="1" applyFill="1" applyBorder="1" applyAlignment="1">
      <alignment horizontal="right"/>
    </xf>
    <xf numFmtId="0" fontId="11" fillId="0" borderId="1" xfId="6" applyFont="1" applyBorder="1" applyAlignment="1">
      <alignment horizontal="left" wrapText="1"/>
    </xf>
    <xf numFmtId="3" fontId="11" fillId="0" borderId="1" xfId="6" applyNumberFormat="1" applyFont="1" applyBorder="1" applyAlignment="1">
      <alignment horizontal="right"/>
    </xf>
    <xf numFmtId="0" fontId="11" fillId="0" borderId="1" xfId="6" applyFont="1" applyBorder="1" applyAlignment="1">
      <alignment horizontal="right"/>
    </xf>
    <xf numFmtId="0" fontId="10" fillId="0" borderId="24" xfId="6" applyFont="1" applyBorder="1" applyAlignment="1">
      <alignment horizontal="left"/>
    </xf>
    <xf numFmtId="0" fontId="10" fillId="0" borderId="9" xfId="6" applyFont="1" applyBorder="1" applyAlignment="1">
      <alignment horizontal="left"/>
    </xf>
    <xf numFmtId="0" fontId="10" fillId="0" borderId="25" xfId="6" applyFont="1" applyBorder="1" applyAlignment="1">
      <alignment horizontal="left"/>
    </xf>
    <xf numFmtId="3" fontId="10" fillId="0" borderId="24" xfId="6" applyNumberFormat="1" applyFont="1" applyFill="1" applyBorder="1" applyAlignment="1">
      <alignment horizontal="right"/>
    </xf>
    <xf numFmtId="3" fontId="10" fillId="0" borderId="25" xfId="6" applyNumberFormat="1" applyFont="1" applyFill="1" applyBorder="1" applyAlignment="1">
      <alignment horizontal="right"/>
    </xf>
    <xf numFmtId="0" fontId="10" fillId="0" borderId="26" xfId="6" applyFont="1" applyBorder="1" applyAlignment="1">
      <alignment horizontal="left"/>
    </xf>
    <xf numFmtId="0" fontId="10" fillId="0" borderId="27" xfId="6" applyFont="1" applyBorder="1" applyAlignment="1">
      <alignment horizontal="left"/>
    </xf>
    <xf numFmtId="0" fontId="10" fillId="0" borderId="28" xfId="6" applyFont="1" applyBorder="1" applyAlignment="1">
      <alignment horizontal="left"/>
    </xf>
    <xf numFmtId="3" fontId="10" fillId="0" borderId="26" xfId="6" applyNumberFormat="1" applyFont="1" applyBorder="1" applyAlignment="1">
      <alignment horizontal="right"/>
    </xf>
    <xf numFmtId="3" fontId="10" fillId="0" borderId="28" xfId="6" applyNumberFormat="1" applyFont="1" applyBorder="1" applyAlignment="1">
      <alignment horizontal="right"/>
    </xf>
    <xf numFmtId="0" fontId="19" fillId="0" borderId="0" xfId="7" applyFont="1" applyAlignment="1">
      <alignment horizontal="center"/>
    </xf>
    <xf numFmtId="0" fontId="20" fillId="0" borderId="0" xfId="7" applyFont="1" applyAlignment="1">
      <alignment horizontal="right"/>
    </xf>
    <xf numFmtId="0" fontId="18" fillId="0" borderId="0" xfId="7" applyFont="1" applyAlignment="1">
      <alignment horizontal="right"/>
    </xf>
    <xf numFmtId="0" fontId="18" fillId="0" borderId="22" xfId="7" applyFont="1" applyBorder="1" applyAlignment="1">
      <alignment horizontal="center"/>
    </xf>
    <xf numFmtId="0" fontId="18" fillId="0" borderId="23" xfId="7" applyFont="1" applyBorder="1" applyAlignment="1">
      <alignment horizontal="center"/>
    </xf>
    <xf numFmtId="0" fontId="18" fillId="0" borderId="5" xfId="7" applyFont="1" applyBorder="1" applyAlignment="1">
      <alignment horizontal="center"/>
    </xf>
    <xf numFmtId="0" fontId="18" fillId="0" borderId="29" xfId="7" applyFont="1" applyBorder="1" applyAlignment="1">
      <alignment horizontal="center" vertical="center" wrapText="1"/>
    </xf>
    <xf numFmtId="0" fontId="18" fillId="0" borderId="31" xfId="7" applyFont="1" applyBorder="1" applyAlignment="1">
      <alignment horizontal="center" vertical="center" wrapText="1"/>
    </xf>
    <xf numFmtId="0" fontId="18" fillId="0" borderId="30" xfId="7" applyFont="1" applyBorder="1" applyAlignment="1">
      <alignment horizontal="center" vertical="center" wrapText="1"/>
    </xf>
    <xf numFmtId="0" fontId="18" fillId="0" borderId="34" xfId="7" applyFont="1" applyBorder="1" applyAlignment="1">
      <alignment horizontal="center" vertical="center" wrapText="1"/>
    </xf>
    <xf numFmtId="0" fontId="18" fillId="0" borderId="40" xfId="7" applyFont="1" applyBorder="1" applyAlignment="1">
      <alignment horizontal="center" vertical="center" wrapText="1"/>
    </xf>
    <xf numFmtId="0" fontId="18" fillId="0" borderId="52" xfId="7" applyFont="1" applyBorder="1" applyAlignment="1">
      <alignment horizontal="center" vertical="center" wrapText="1"/>
    </xf>
    <xf numFmtId="0" fontId="18" fillId="0" borderId="0" xfId="7" applyFont="1" applyAlignment="1">
      <alignment vertical="top" wrapText="1"/>
    </xf>
    <xf numFmtId="168" fontId="17" fillId="0" borderId="0" xfId="5" applyNumberFormat="1" applyFont="1" applyBorder="1" applyAlignment="1">
      <alignment horizontal="center" vertical="center"/>
    </xf>
    <xf numFmtId="168" fontId="17" fillId="0" borderId="0" xfId="5" applyNumberFormat="1" applyFont="1" applyBorder="1" applyAlignment="1">
      <alignment horizontal="center" vertical="center" wrapText="1"/>
    </xf>
    <xf numFmtId="168" fontId="17" fillId="0" borderId="0" xfId="5" quotePrefix="1" applyNumberFormat="1" applyFont="1" applyBorder="1" applyAlignment="1">
      <alignment horizontal="center" vertical="center" wrapText="1"/>
    </xf>
    <xf numFmtId="0" fontId="7" fillId="0" borderId="0" xfId="2" quotePrefix="1" applyFont="1" applyAlignment="1">
      <alignment horizontal="right" vertical="center" wrapText="1"/>
    </xf>
    <xf numFmtId="3" fontId="7" fillId="0" borderId="0" xfId="2" applyNumberFormat="1" applyFont="1" applyAlignment="1">
      <alignment horizontal="right" vertical="center" wrapText="1"/>
    </xf>
    <xf numFmtId="3" fontId="9" fillId="0" borderId="0" xfId="2" applyNumberFormat="1" applyFont="1" applyAlignment="1">
      <alignment horizontal="right" vertical="center" wrapText="1"/>
    </xf>
    <xf numFmtId="0" fontId="7" fillId="0" borderId="0" xfId="2" applyFont="1" applyAlignment="1">
      <alignment horizontal="right" vertical="center" wrapText="1"/>
    </xf>
    <xf numFmtId="0" fontId="3" fillId="0" borderId="9" xfId="1" applyFont="1" applyFill="1" applyBorder="1" applyAlignment="1">
      <alignment horizontal="left" wrapText="1"/>
    </xf>
    <xf numFmtId="0" fontId="3" fillId="0" borderId="25" xfId="1" applyFont="1" applyFill="1" applyBorder="1" applyAlignment="1">
      <alignment horizontal="left" wrapText="1"/>
    </xf>
    <xf numFmtId="0" fontId="2" fillId="0" borderId="0" xfId="1" applyFont="1" applyAlignment="1">
      <alignment horizontal="center" wrapText="1"/>
    </xf>
    <xf numFmtId="0" fontId="2" fillId="0" borderId="23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44" xfId="1" applyFont="1" applyBorder="1" applyAlignment="1">
      <alignment horizontal="left" wrapText="1"/>
    </xf>
    <xf numFmtId="0" fontId="2" fillId="0" borderId="45" xfId="1" applyFont="1" applyBorder="1" applyAlignment="1">
      <alignment horizontal="left" wrapText="1"/>
    </xf>
    <xf numFmtId="0" fontId="3" fillId="0" borderId="9" xfId="1" applyFont="1" applyBorder="1" applyAlignment="1">
      <alignment horizontal="left"/>
    </xf>
    <xf numFmtId="0" fontId="3" fillId="0" borderId="25" xfId="1" applyFont="1" applyBorder="1" applyAlignment="1">
      <alignment horizontal="left"/>
    </xf>
    <xf numFmtId="0" fontId="3" fillId="0" borderId="24" xfId="1" applyFont="1" applyBorder="1" applyAlignment="1">
      <alignment horizontal="left" wrapText="1"/>
    </xf>
    <xf numFmtId="0" fontId="3" fillId="0" borderId="9" xfId="1" applyFont="1" applyBorder="1" applyAlignment="1">
      <alignment horizontal="left" wrapText="1"/>
    </xf>
    <xf numFmtId="0" fontId="3" fillId="0" borderId="25" xfId="1" applyFont="1" applyBorder="1" applyAlignment="1">
      <alignment horizontal="left" wrapText="1"/>
    </xf>
    <xf numFmtId="0" fontId="2" fillId="0" borderId="23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22" xfId="1" applyFont="1" applyBorder="1" applyAlignment="1">
      <alignment horizontal="left" wrapText="1"/>
    </xf>
    <xf numFmtId="0" fontId="2" fillId="0" borderId="23" xfId="1" applyFont="1" applyBorder="1" applyAlignment="1">
      <alignment horizontal="left" wrapText="1"/>
    </xf>
    <xf numFmtId="0" fontId="2" fillId="0" borderId="5" xfId="1" applyFont="1" applyBorder="1" applyAlignment="1">
      <alignment horizontal="left" wrapText="1"/>
    </xf>
    <xf numFmtId="0" fontId="3" fillId="0" borderId="48" xfId="1" applyFont="1" applyBorder="1" applyAlignment="1">
      <alignment horizontal="left" wrapText="1"/>
    </xf>
    <xf numFmtId="0" fontId="3" fillId="0" borderId="49" xfId="1" applyFont="1" applyBorder="1" applyAlignment="1">
      <alignment horizontal="left" wrapText="1"/>
    </xf>
    <xf numFmtId="0" fontId="3" fillId="0" borderId="48" xfId="1" applyFont="1" applyFill="1" applyBorder="1" applyAlignment="1">
      <alignment horizontal="left" wrapText="1"/>
    </xf>
    <xf numFmtId="0" fontId="3" fillId="0" borderId="49" xfId="1" applyFont="1" applyFill="1" applyBorder="1" applyAlignment="1">
      <alignment horizontal="left" wrapText="1"/>
    </xf>
    <xf numFmtId="0" fontId="7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9" fillId="0" borderId="0" xfId="2" applyFont="1" applyAlignment="1">
      <alignment horizontal="center" wrapText="1"/>
    </xf>
    <xf numFmtId="169" fontId="21" fillId="0" borderId="52" xfId="2" applyNumberFormat="1" applyFont="1" applyBorder="1" applyAlignment="1">
      <alignment horizontal="right" vertical="center"/>
    </xf>
    <xf numFmtId="0" fontId="8" fillId="0" borderId="0" xfId="2" applyFont="1" applyAlignment="1">
      <alignment horizontal="right"/>
    </xf>
    <xf numFmtId="0" fontId="52" fillId="0" borderId="19" xfId="1" applyFont="1" applyBorder="1" applyAlignment="1">
      <alignment horizontal="center" wrapText="1"/>
    </xf>
    <xf numFmtId="0" fontId="52" fillId="0" borderId="59" xfId="1" applyFont="1" applyBorder="1" applyAlignment="1">
      <alignment horizontal="center" wrapText="1"/>
    </xf>
    <xf numFmtId="0" fontId="52" fillId="0" borderId="29" xfId="1" applyFont="1" applyBorder="1" applyAlignment="1">
      <alignment horizontal="center" wrapText="1"/>
    </xf>
    <xf numFmtId="0" fontId="52" fillId="0" borderId="33" xfId="1" applyFont="1" applyBorder="1" applyAlignment="1">
      <alignment horizontal="center" wrapText="1"/>
    </xf>
    <xf numFmtId="0" fontId="52" fillId="0" borderId="57" xfId="1" applyFont="1" applyBorder="1" applyAlignment="1">
      <alignment horizontal="center"/>
    </xf>
    <xf numFmtId="0" fontId="52" fillId="0" borderId="17" xfId="1" applyFont="1" applyBorder="1" applyAlignment="1">
      <alignment horizontal="center"/>
    </xf>
    <xf numFmtId="0" fontId="52" fillId="0" borderId="58" xfId="1" applyFont="1" applyBorder="1" applyAlignment="1">
      <alignment horizontal="center"/>
    </xf>
    <xf numFmtId="0" fontId="52" fillId="0" borderId="31" xfId="1" applyFont="1" applyBorder="1" applyAlignment="1">
      <alignment horizontal="center"/>
    </xf>
    <xf numFmtId="0" fontId="52" fillId="0" borderId="71" xfId="1" applyFont="1" applyBorder="1" applyAlignment="1">
      <alignment horizontal="center"/>
    </xf>
    <xf numFmtId="0" fontId="52" fillId="0" borderId="32" xfId="1" applyFont="1" applyBorder="1" applyAlignment="1">
      <alignment horizontal="center"/>
    </xf>
    <xf numFmtId="0" fontId="52" fillId="0" borderId="30" xfId="1" applyFont="1" applyBorder="1" applyAlignment="1">
      <alignment horizontal="center" vertical="center" wrapText="1"/>
    </xf>
    <xf numFmtId="0" fontId="52" fillId="0" borderId="34" xfId="1" applyFont="1" applyBorder="1" applyAlignment="1">
      <alignment horizontal="center" vertical="center" wrapText="1"/>
    </xf>
    <xf numFmtId="0" fontId="2" fillId="0" borderId="0" xfId="8" applyFont="1" applyAlignment="1">
      <alignment horizontal="center"/>
    </xf>
    <xf numFmtId="0" fontId="23" fillId="0" borderId="0" xfId="8" applyFont="1" applyAlignment="1">
      <alignment horizontal="center"/>
    </xf>
    <xf numFmtId="0" fontId="2" fillId="0" borderId="0" xfId="9" applyFont="1" applyAlignment="1">
      <alignment horizontal="center"/>
    </xf>
    <xf numFmtId="0" fontId="2" fillId="0" borderId="22" xfId="9" applyFont="1" applyBorder="1" applyAlignment="1">
      <alignment horizontal="center"/>
    </xf>
    <xf numFmtId="0" fontId="2" fillId="0" borderId="23" xfId="9" applyFont="1" applyBorder="1" applyAlignment="1">
      <alignment horizontal="center"/>
    </xf>
    <xf numFmtId="0" fontId="2" fillId="0" borderId="54" xfId="9" applyFont="1" applyBorder="1" applyAlignment="1">
      <alignment horizontal="center"/>
    </xf>
    <xf numFmtId="0" fontId="3" fillId="0" borderId="11" xfId="9" applyFont="1" applyBorder="1" applyAlignment="1">
      <alignment horizontal="left" wrapText="1"/>
    </xf>
    <xf numFmtId="0" fontId="3" fillId="0" borderId="13" xfId="1" applyFont="1" applyFill="1" applyBorder="1" applyAlignment="1">
      <alignment horizontal="left" wrapText="1"/>
    </xf>
    <xf numFmtId="0" fontId="3" fillId="0" borderId="14" xfId="1" applyFont="1" applyFill="1" applyBorder="1" applyAlignment="1">
      <alignment horizontal="left" wrapText="1"/>
    </xf>
    <xf numFmtId="0" fontId="2" fillId="0" borderId="3" xfId="9" applyFont="1" applyBorder="1" applyAlignment="1">
      <alignment horizontal="left"/>
    </xf>
    <xf numFmtId="0" fontId="3" fillId="0" borderId="41" xfId="9" applyFont="1" applyBorder="1" applyAlignment="1">
      <alignment horizontal="left"/>
    </xf>
    <xf numFmtId="0" fontId="3" fillId="0" borderId="72" xfId="9" applyFont="1" applyBorder="1" applyAlignment="1">
      <alignment horizontal="left"/>
    </xf>
    <xf numFmtId="0" fontId="3" fillId="0" borderId="73" xfId="9" applyFont="1" applyBorder="1" applyAlignment="1">
      <alignment horizontal="left"/>
    </xf>
    <xf numFmtId="0" fontId="3" fillId="0" borderId="11" xfId="9" applyFont="1" applyBorder="1" applyAlignment="1">
      <alignment horizontal="left"/>
    </xf>
    <xf numFmtId="0" fontId="2" fillId="0" borderId="55" xfId="9" applyFont="1" applyBorder="1" applyAlignment="1">
      <alignment horizontal="left"/>
    </xf>
    <xf numFmtId="0" fontId="2" fillId="0" borderId="54" xfId="9" applyFont="1" applyBorder="1" applyAlignment="1">
      <alignment horizontal="left"/>
    </xf>
    <xf numFmtId="0" fontId="2" fillId="0" borderId="2" xfId="9" applyFont="1" applyBorder="1" applyAlignment="1">
      <alignment horizontal="center"/>
    </xf>
    <xf numFmtId="0" fontId="2" fillId="0" borderId="3" xfId="9" applyFont="1" applyBorder="1" applyAlignment="1">
      <alignment horizontal="center"/>
    </xf>
    <xf numFmtId="0" fontId="3" fillId="0" borderId="55" xfId="9" applyFont="1" applyBorder="1" applyAlignment="1">
      <alignment horizontal="left"/>
    </xf>
    <xf numFmtId="0" fontId="3" fillId="0" borderId="54" xfId="9" applyFont="1" applyBorder="1" applyAlignment="1">
      <alignment horizontal="left"/>
    </xf>
    <xf numFmtId="0" fontId="2" fillId="0" borderId="22" xfId="9" applyFont="1" applyBorder="1" applyAlignment="1">
      <alignment horizontal="left"/>
    </xf>
    <xf numFmtId="0" fontId="2" fillId="0" borderId="23" xfId="9" applyFont="1" applyBorder="1" applyAlignment="1">
      <alignment horizontal="left"/>
    </xf>
    <xf numFmtId="0" fontId="2" fillId="0" borderId="2" xfId="9" applyFont="1" applyBorder="1" applyAlignment="1">
      <alignment horizontal="left"/>
    </xf>
    <xf numFmtId="0" fontId="2" fillId="0" borderId="4" xfId="9" applyFont="1" applyBorder="1" applyAlignment="1">
      <alignment horizontal="left"/>
    </xf>
    <xf numFmtId="0" fontId="2" fillId="0" borderId="4" xfId="9" applyFont="1" applyBorder="1" applyAlignment="1">
      <alignment horizontal="center"/>
    </xf>
    <xf numFmtId="0" fontId="3" fillId="0" borderId="7" xfId="9" applyFont="1" applyBorder="1" applyAlignment="1">
      <alignment horizontal="left"/>
    </xf>
    <xf numFmtId="0" fontId="3" fillId="0" borderId="43" xfId="9" applyFont="1" applyBorder="1" applyAlignment="1">
      <alignment horizontal="left"/>
    </xf>
    <xf numFmtId="0" fontId="3" fillId="0" borderId="80" xfId="9" applyFont="1" applyBorder="1" applyAlignment="1">
      <alignment horizontal="left"/>
    </xf>
    <xf numFmtId="0" fontId="3" fillId="0" borderId="56" xfId="9" applyFont="1" applyBorder="1" applyAlignment="1">
      <alignment horizontal="left"/>
    </xf>
    <xf numFmtId="0" fontId="38" fillId="0" borderId="0" xfId="0" applyFont="1" applyAlignment="1">
      <alignment horizontal="center"/>
    </xf>
    <xf numFmtId="0" fontId="43" fillId="0" borderId="0" xfId="11" applyFont="1" applyAlignment="1">
      <alignment horizontal="center"/>
    </xf>
    <xf numFmtId="0" fontId="42" fillId="0" borderId="81" xfId="11" applyFont="1" applyBorder="1" applyAlignment="1">
      <alignment horizontal="center" vertical="center"/>
    </xf>
    <xf numFmtId="0" fontId="42" fillId="0" borderId="84" xfId="11" applyFont="1" applyBorder="1" applyAlignment="1">
      <alignment horizontal="center" vertical="center"/>
    </xf>
    <xf numFmtId="0" fontId="42" fillId="0" borderId="82" xfId="11" applyFont="1" applyBorder="1" applyAlignment="1">
      <alignment horizontal="center" vertical="center" wrapText="1"/>
    </xf>
    <xf numFmtId="0" fontId="42" fillId="0" borderId="61" xfId="11" applyFont="1" applyBorder="1" applyAlignment="1">
      <alignment horizontal="center" vertical="center" wrapText="1"/>
    </xf>
    <xf numFmtId="0" fontId="42" fillId="0" borderId="83" xfId="11" applyFont="1" applyBorder="1" applyAlignment="1">
      <alignment horizontal="center" vertical="center"/>
    </xf>
    <xf numFmtId="0" fontId="42" fillId="0" borderId="85" xfId="1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6" fillId="0" borderId="0" xfId="2" applyFont="1" applyAlignment="1">
      <alignment horizontal="right" vertical="center" wrapText="1"/>
    </xf>
    <xf numFmtId="0" fontId="17" fillId="0" borderId="0" xfId="7" applyFont="1" applyAlignment="1"/>
    <xf numFmtId="0" fontId="2" fillId="0" borderId="0" xfId="8" applyFont="1" applyAlignment="1"/>
    <xf numFmtId="0" fontId="23" fillId="0" borderId="0" xfId="8" applyFont="1" applyAlignment="1"/>
    <xf numFmtId="0" fontId="2" fillId="0" borderId="0" xfId="9" applyFont="1" applyAlignment="1">
      <alignment wrapText="1"/>
    </xf>
    <xf numFmtId="0" fontId="34" fillId="0" borderId="0" xfId="9" applyFont="1" applyAlignment="1">
      <alignment wrapText="1"/>
    </xf>
    <xf numFmtId="0" fontId="42" fillId="0" borderId="0" xfId="11" applyFont="1" applyAlignment="1"/>
  </cellXfs>
  <cellStyles count="12">
    <cellStyle name="Ezres 2" xfId="3" xr:uid="{00000000-0005-0000-0000-000000000000}"/>
    <cellStyle name="Ezres 3" xfId="4" xr:uid="{00000000-0005-0000-0000-000001000000}"/>
    <cellStyle name="Ezres 4" xfId="5" xr:uid="{00000000-0005-0000-0000-000002000000}"/>
    <cellStyle name="Ezres 5" xfId="10" xr:uid="{00000000-0005-0000-0000-000003000000}"/>
    <cellStyle name="Normál" xfId="0" builtinId="0"/>
    <cellStyle name="Normál 2" xfId="1" xr:uid="{00000000-0005-0000-0000-000005000000}"/>
    <cellStyle name="Normál 3" xfId="2" xr:uid="{00000000-0005-0000-0000-000006000000}"/>
    <cellStyle name="Normál 4" xfId="6" xr:uid="{00000000-0005-0000-0000-000007000000}"/>
    <cellStyle name="Normál 5" xfId="9" xr:uid="{00000000-0005-0000-0000-000008000000}"/>
    <cellStyle name="Normál 6" xfId="11" xr:uid="{00000000-0005-0000-0000-000009000000}"/>
    <cellStyle name="Normál_3.igazgatási, működési" xfId="7" xr:uid="{00000000-0005-0000-0000-00000A000000}"/>
    <cellStyle name="Normál_január-december" xfId="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view="pageBreakPreview" zoomScaleSheetLayoutView="100" workbookViewId="0">
      <selection activeCell="I15" sqref="I15"/>
    </sheetView>
  </sheetViews>
  <sheetFormatPr defaultRowHeight="12.75" x14ac:dyDescent="0.2"/>
  <cols>
    <col min="1" max="1" width="10.42578125" style="1" customWidth="1"/>
    <col min="2" max="2" width="9.7109375" style="1" customWidth="1"/>
    <col min="3" max="8" width="9.140625" style="1"/>
    <col min="9" max="9" width="10.5703125" style="1" bestFit="1" customWidth="1"/>
    <col min="10" max="256" width="9.140625" style="1"/>
    <col min="257" max="257" width="10.42578125" style="1" customWidth="1"/>
    <col min="258" max="258" width="9.7109375" style="1" customWidth="1"/>
    <col min="259" max="512" width="9.140625" style="1"/>
    <col min="513" max="513" width="10.42578125" style="1" customWidth="1"/>
    <col min="514" max="514" width="9.7109375" style="1" customWidth="1"/>
    <col min="515" max="768" width="9.140625" style="1"/>
    <col min="769" max="769" width="10.42578125" style="1" customWidth="1"/>
    <col min="770" max="770" width="9.7109375" style="1" customWidth="1"/>
    <col min="771" max="1024" width="9.140625" style="1"/>
    <col min="1025" max="1025" width="10.42578125" style="1" customWidth="1"/>
    <col min="1026" max="1026" width="9.7109375" style="1" customWidth="1"/>
    <col min="1027" max="1280" width="9.140625" style="1"/>
    <col min="1281" max="1281" width="10.42578125" style="1" customWidth="1"/>
    <col min="1282" max="1282" width="9.7109375" style="1" customWidth="1"/>
    <col min="1283" max="1536" width="9.140625" style="1"/>
    <col min="1537" max="1537" width="10.42578125" style="1" customWidth="1"/>
    <col min="1538" max="1538" width="9.7109375" style="1" customWidth="1"/>
    <col min="1539" max="1792" width="9.140625" style="1"/>
    <col min="1793" max="1793" width="10.42578125" style="1" customWidth="1"/>
    <col min="1794" max="1794" width="9.7109375" style="1" customWidth="1"/>
    <col min="1795" max="2048" width="9.140625" style="1"/>
    <col min="2049" max="2049" width="10.42578125" style="1" customWidth="1"/>
    <col min="2050" max="2050" width="9.7109375" style="1" customWidth="1"/>
    <col min="2051" max="2304" width="9.140625" style="1"/>
    <col min="2305" max="2305" width="10.42578125" style="1" customWidth="1"/>
    <col min="2306" max="2306" width="9.7109375" style="1" customWidth="1"/>
    <col min="2307" max="2560" width="9.140625" style="1"/>
    <col min="2561" max="2561" width="10.42578125" style="1" customWidth="1"/>
    <col min="2562" max="2562" width="9.7109375" style="1" customWidth="1"/>
    <col min="2563" max="2816" width="9.140625" style="1"/>
    <col min="2817" max="2817" width="10.42578125" style="1" customWidth="1"/>
    <col min="2818" max="2818" width="9.7109375" style="1" customWidth="1"/>
    <col min="2819" max="3072" width="9.140625" style="1"/>
    <col min="3073" max="3073" width="10.42578125" style="1" customWidth="1"/>
    <col min="3074" max="3074" width="9.7109375" style="1" customWidth="1"/>
    <col min="3075" max="3328" width="9.140625" style="1"/>
    <col min="3329" max="3329" width="10.42578125" style="1" customWidth="1"/>
    <col min="3330" max="3330" width="9.7109375" style="1" customWidth="1"/>
    <col min="3331" max="3584" width="9.140625" style="1"/>
    <col min="3585" max="3585" width="10.42578125" style="1" customWidth="1"/>
    <col min="3586" max="3586" width="9.7109375" style="1" customWidth="1"/>
    <col min="3587" max="3840" width="9.140625" style="1"/>
    <col min="3841" max="3841" width="10.42578125" style="1" customWidth="1"/>
    <col min="3842" max="3842" width="9.7109375" style="1" customWidth="1"/>
    <col min="3843" max="4096" width="9.140625" style="1"/>
    <col min="4097" max="4097" width="10.42578125" style="1" customWidth="1"/>
    <col min="4098" max="4098" width="9.7109375" style="1" customWidth="1"/>
    <col min="4099" max="4352" width="9.140625" style="1"/>
    <col min="4353" max="4353" width="10.42578125" style="1" customWidth="1"/>
    <col min="4354" max="4354" width="9.7109375" style="1" customWidth="1"/>
    <col min="4355" max="4608" width="9.140625" style="1"/>
    <col min="4609" max="4609" width="10.42578125" style="1" customWidth="1"/>
    <col min="4610" max="4610" width="9.7109375" style="1" customWidth="1"/>
    <col min="4611" max="4864" width="9.140625" style="1"/>
    <col min="4865" max="4865" width="10.42578125" style="1" customWidth="1"/>
    <col min="4866" max="4866" width="9.7109375" style="1" customWidth="1"/>
    <col min="4867" max="5120" width="9.140625" style="1"/>
    <col min="5121" max="5121" width="10.42578125" style="1" customWidth="1"/>
    <col min="5122" max="5122" width="9.7109375" style="1" customWidth="1"/>
    <col min="5123" max="5376" width="9.140625" style="1"/>
    <col min="5377" max="5377" width="10.42578125" style="1" customWidth="1"/>
    <col min="5378" max="5378" width="9.7109375" style="1" customWidth="1"/>
    <col min="5379" max="5632" width="9.140625" style="1"/>
    <col min="5633" max="5633" width="10.42578125" style="1" customWidth="1"/>
    <col min="5634" max="5634" width="9.7109375" style="1" customWidth="1"/>
    <col min="5635" max="5888" width="9.140625" style="1"/>
    <col min="5889" max="5889" width="10.42578125" style="1" customWidth="1"/>
    <col min="5890" max="5890" width="9.7109375" style="1" customWidth="1"/>
    <col min="5891" max="6144" width="9.140625" style="1"/>
    <col min="6145" max="6145" width="10.42578125" style="1" customWidth="1"/>
    <col min="6146" max="6146" width="9.7109375" style="1" customWidth="1"/>
    <col min="6147" max="6400" width="9.140625" style="1"/>
    <col min="6401" max="6401" width="10.42578125" style="1" customWidth="1"/>
    <col min="6402" max="6402" width="9.7109375" style="1" customWidth="1"/>
    <col min="6403" max="6656" width="9.140625" style="1"/>
    <col min="6657" max="6657" width="10.42578125" style="1" customWidth="1"/>
    <col min="6658" max="6658" width="9.7109375" style="1" customWidth="1"/>
    <col min="6659" max="6912" width="9.140625" style="1"/>
    <col min="6913" max="6913" width="10.42578125" style="1" customWidth="1"/>
    <col min="6914" max="6914" width="9.7109375" style="1" customWidth="1"/>
    <col min="6915" max="7168" width="9.140625" style="1"/>
    <col min="7169" max="7169" width="10.42578125" style="1" customWidth="1"/>
    <col min="7170" max="7170" width="9.7109375" style="1" customWidth="1"/>
    <col min="7171" max="7424" width="9.140625" style="1"/>
    <col min="7425" max="7425" width="10.42578125" style="1" customWidth="1"/>
    <col min="7426" max="7426" width="9.7109375" style="1" customWidth="1"/>
    <col min="7427" max="7680" width="9.140625" style="1"/>
    <col min="7681" max="7681" width="10.42578125" style="1" customWidth="1"/>
    <col min="7682" max="7682" width="9.7109375" style="1" customWidth="1"/>
    <col min="7683" max="7936" width="9.140625" style="1"/>
    <col min="7937" max="7937" width="10.42578125" style="1" customWidth="1"/>
    <col min="7938" max="7938" width="9.7109375" style="1" customWidth="1"/>
    <col min="7939" max="8192" width="9.140625" style="1"/>
    <col min="8193" max="8193" width="10.42578125" style="1" customWidth="1"/>
    <col min="8194" max="8194" width="9.7109375" style="1" customWidth="1"/>
    <col min="8195" max="8448" width="9.140625" style="1"/>
    <col min="8449" max="8449" width="10.42578125" style="1" customWidth="1"/>
    <col min="8450" max="8450" width="9.7109375" style="1" customWidth="1"/>
    <col min="8451" max="8704" width="9.140625" style="1"/>
    <col min="8705" max="8705" width="10.42578125" style="1" customWidth="1"/>
    <col min="8706" max="8706" width="9.7109375" style="1" customWidth="1"/>
    <col min="8707" max="8960" width="9.140625" style="1"/>
    <col min="8961" max="8961" width="10.42578125" style="1" customWidth="1"/>
    <col min="8962" max="8962" width="9.7109375" style="1" customWidth="1"/>
    <col min="8963" max="9216" width="9.140625" style="1"/>
    <col min="9217" max="9217" width="10.42578125" style="1" customWidth="1"/>
    <col min="9218" max="9218" width="9.7109375" style="1" customWidth="1"/>
    <col min="9219" max="9472" width="9.140625" style="1"/>
    <col min="9473" max="9473" width="10.42578125" style="1" customWidth="1"/>
    <col min="9474" max="9474" width="9.7109375" style="1" customWidth="1"/>
    <col min="9475" max="9728" width="9.140625" style="1"/>
    <col min="9729" max="9729" width="10.42578125" style="1" customWidth="1"/>
    <col min="9730" max="9730" width="9.7109375" style="1" customWidth="1"/>
    <col min="9731" max="9984" width="9.140625" style="1"/>
    <col min="9985" max="9985" width="10.42578125" style="1" customWidth="1"/>
    <col min="9986" max="9986" width="9.7109375" style="1" customWidth="1"/>
    <col min="9987" max="10240" width="9.140625" style="1"/>
    <col min="10241" max="10241" width="10.42578125" style="1" customWidth="1"/>
    <col min="10242" max="10242" width="9.7109375" style="1" customWidth="1"/>
    <col min="10243" max="10496" width="9.140625" style="1"/>
    <col min="10497" max="10497" width="10.42578125" style="1" customWidth="1"/>
    <col min="10498" max="10498" width="9.7109375" style="1" customWidth="1"/>
    <col min="10499" max="10752" width="9.140625" style="1"/>
    <col min="10753" max="10753" width="10.42578125" style="1" customWidth="1"/>
    <col min="10754" max="10754" width="9.7109375" style="1" customWidth="1"/>
    <col min="10755" max="11008" width="9.140625" style="1"/>
    <col min="11009" max="11009" width="10.42578125" style="1" customWidth="1"/>
    <col min="11010" max="11010" width="9.7109375" style="1" customWidth="1"/>
    <col min="11011" max="11264" width="9.140625" style="1"/>
    <col min="11265" max="11265" width="10.42578125" style="1" customWidth="1"/>
    <col min="11266" max="11266" width="9.7109375" style="1" customWidth="1"/>
    <col min="11267" max="11520" width="9.140625" style="1"/>
    <col min="11521" max="11521" width="10.42578125" style="1" customWidth="1"/>
    <col min="11522" max="11522" width="9.7109375" style="1" customWidth="1"/>
    <col min="11523" max="11776" width="9.140625" style="1"/>
    <col min="11777" max="11777" width="10.42578125" style="1" customWidth="1"/>
    <col min="11778" max="11778" width="9.7109375" style="1" customWidth="1"/>
    <col min="11779" max="12032" width="9.140625" style="1"/>
    <col min="12033" max="12033" width="10.42578125" style="1" customWidth="1"/>
    <col min="12034" max="12034" width="9.7109375" style="1" customWidth="1"/>
    <col min="12035" max="12288" width="9.140625" style="1"/>
    <col min="12289" max="12289" width="10.42578125" style="1" customWidth="1"/>
    <col min="12290" max="12290" width="9.7109375" style="1" customWidth="1"/>
    <col min="12291" max="12544" width="9.140625" style="1"/>
    <col min="12545" max="12545" width="10.42578125" style="1" customWidth="1"/>
    <col min="12546" max="12546" width="9.7109375" style="1" customWidth="1"/>
    <col min="12547" max="12800" width="9.140625" style="1"/>
    <col min="12801" max="12801" width="10.42578125" style="1" customWidth="1"/>
    <col min="12802" max="12802" width="9.7109375" style="1" customWidth="1"/>
    <col min="12803" max="13056" width="9.140625" style="1"/>
    <col min="13057" max="13057" width="10.42578125" style="1" customWidth="1"/>
    <col min="13058" max="13058" width="9.7109375" style="1" customWidth="1"/>
    <col min="13059" max="13312" width="9.140625" style="1"/>
    <col min="13313" max="13313" width="10.42578125" style="1" customWidth="1"/>
    <col min="13314" max="13314" width="9.7109375" style="1" customWidth="1"/>
    <col min="13315" max="13568" width="9.140625" style="1"/>
    <col min="13569" max="13569" width="10.42578125" style="1" customWidth="1"/>
    <col min="13570" max="13570" width="9.7109375" style="1" customWidth="1"/>
    <col min="13571" max="13824" width="9.140625" style="1"/>
    <col min="13825" max="13825" width="10.42578125" style="1" customWidth="1"/>
    <col min="13826" max="13826" width="9.7109375" style="1" customWidth="1"/>
    <col min="13827" max="14080" width="9.140625" style="1"/>
    <col min="14081" max="14081" width="10.42578125" style="1" customWidth="1"/>
    <col min="14082" max="14082" width="9.7109375" style="1" customWidth="1"/>
    <col min="14083" max="14336" width="9.140625" style="1"/>
    <col min="14337" max="14337" width="10.42578125" style="1" customWidth="1"/>
    <col min="14338" max="14338" width="9.7109375" style="1" customWidth="1"/>
    <col min="14339" max="14592" width="9.140625" style="1"/>
    <col min="14593" max="14593" width="10.42578125" style="1" customWidth="1"/>
    <col min="14594" max="14594" width="9.7109375" style="1" customWidth="1"/>
    <col min="14595" max="14848" width="9.140625" style="1"/>
    <col min="14849" max="14849" width="10.42578125" style="1" customWidth="1"/>
    <col min="14850" max="14850" width="9.7109375" style="1" customWidth="1"/>
    <col min="14851" max="15104" width="9.140625" style="1"/>
    <col min="15105" max="15105" width="10.42578125" style="1" customWidth="1"/>
    <col min="15106" max="15106" width="9.7109375" style="1" customWidth="1"/>
    <col min="15107" max="15360" width="9.140625" style="1"/>
    <col min="15361" max="15361" width="10.42578125" style="1" customWidth="1"/>
    <col min="15362" max="15362" width="9.7109375" style="1" customWidth="1"/>
    <col min="15363" max="15616" width="9.140625" style="1"/>
    <col min="15617" max="15617" width="10.42578125" style="1" customWidth="1"/>
    <col min="15618" max="15618" width="9.7109375" style="1" customWidth="1"/>
    <col min="15619" max="15872" width="9.140625" style="1"/>
    <col min="15873" max="15873" width="10.42578125" style="1" customWidth="1"/>
    <col min="15874" max="15874" width="9.7109375" style="1" customWidth="1"/>
    <col min="15875" max="16128" width="9.140625" style="1"/>
    <col min="16129" max="16129" width="10.42578125" style="1" customWidth="1"/>
    <col min="16130" max="16130" width="9.7109375" style="1" customWidth="1"/>
    <col min="16131" max="16384" width="9.140625" style="1"/>
  </cols>
  <sheetData>
    <row r="1" spans="1:10" x14ac:dyDescent="0.2">
      <c r="I1" s="1" t="s">
        <v>467</v>
      </c>
    </row>
    <row r="2" spans="1:10" ht="15.75" customHeight="1" x14ac:dyDescent="0.25">
      <c r="A2" s="530"/>
      <c r="B2" s="530"/>
      <c r="C2" s="530"/>
      <c r="D2" s="530"/>
      <c r="E2" s="530"/>
      <c r="F2" s="530"/>
      <c r="G2" s="530"/>
      <c r="H2" s="530"/>
      <c r="I2" s="530"/>
      <c r="J2" s="530"/>
    </row>
    <row r="3" spans="1:10" ht="15.75" customHeight="1" x14ac:dyDescent="0.25">
      <c r="A3" s="2"/>
      <c r="B3" s="530"/>
      <c r="C3" s="530"/>
      <c r="D3" s="530"/>
      <c r="E3" s="530"/>
      <c r="F3" s="530"/>
      <c r="G3" s="530"/>
      <c r="H3" s="530"/>
      <c r="I3" s="530"/>
      <c r="J3" s="530"/>
    </row>
    <row r="4" spans="1:10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s="4" customFormat="1" ht="15.75" x14ac:dyDescent="0.25">
      <c r="A5" s="531" t="s">
        <v>0</v>
      </c>
      <c r="B5" s="531"/>
      <c r="C5" s="531"/>
      <c r="D5" s="531"/>
      <c r="E5" s="531"/>
      <c r="F5" s="531"/>
      <c r="G5" s="531"/>
      <c r="H5" s="531"/>
      <c r="I5" s="3"/>
      <c r="J5" s="3"/>
    </row>
    <row r="6" spans="1:10" s="4" customFormat="1" ht="15.75" x14ac:dyDescent="0.25">
      <c r="A6" s="5"/>
      <c r="B6" s="5"/>
      <c r="C6" s="5"/>
      <c r="D6" s="5"/>
      <c r="E6" s="5"/>
      <c r="F6" s="5"/>
      <c r="G6" s="5"/>
      <c r="H6" s="5"/>
      <c r="I6" s="3"/>
      <c r="J6" s="3"/>
    </row>
    <row r="7" spans="1:10" s="4" customFormat="1" ht="15.75" x14ac:dyDescent="0.25">
      <c r="A7" s="6" t="s">
        <v>1</v>
      </c>
      <c r="B7" s="531" t="s">
        <v>2</v>
      </c>
      <c r="C7" s="531"/>
      <c r="D7" s="531"/>
      <c r="E7" s="5"/>
      <c r="F7" s="5"/>
      <c r="G7" s="5"/>
      <c r="H7" s="5"/>
      <c r="I7" s="3"/>
      <c r="J7" s="3"/>
    </row>
    <row r="8" spans="1:10" s="4" customFormat="1" ht="15.75" x14ac:dyDescent="0.25">
      <c r="A8" s="3"/>
      <c r="B8" s="3"/>
      <c r="C8" s="527"/>
      <c r="D8" s="532"/>
      <c r="E8" s="532"/>
      <c r="F8" s="532"/>
      <c r="G8" s="532"/>
      <c r="H8" s="532"/>
      <c r="I8" s="3"/>
      <c r="J8" s="3"/>
    </row>
    <row r="9" spans="1:10" s="4" customFormat="1" ht="15.75" x14ac:dyDescent="0.25">
      <c r="A9" s="3"/>
      <c r="B9" s="3" t="s">
        <v>3</v>
      </c>
      <c r="C9" s="528" t="s">
        <v>4</v>
      </c>
      <c r="D9" s="529"/>
      <c r="E9" s="529"/>
      <c r="F9" s="529"/>
      <c r="G9" s="529"/>
      <c r="H9" s="529"/>
      <c r="I9" s="3"/>
      <c r="J9" s="3"/>
    </row>
    <row r="10" spans="1:10" s="4" customFormat="1" ht="15.75" x14ac:dyDescent="0.25">
      <c r="A10" s="3"/>
      <c r="B10" s="241" t="s">
        <v>6</v>
      </c>
      <c r="C10" s="527" t="s">
        <v>5</v>
      </c>
      <c r="D10" s="527"/>
      <c r="E10" s="527"/>
      <c r="F10" s="527"/>
      <c r="G10" s="527"/>
      <c r="H10" s="527"/>
      <c r="I10" s="527"/>
      <c r="J10" s="527"/>
    </row>
    <row r="11" spans="1:10" s="4" customFormat="1" ht="15.75" x14ac:dyDescent="0.25">
      <c r="A11" s="420"/>
      <c r="B11" s="241" t="s">
        <v>301</v>
      </c>
      <c r="C11" s="419" t="s">
        <v>414</v>
      </c>
      <c r="D11" s="419"/>
      <c r="E11" s="419"/>
      <c r="F11" s="419"/>
      <c r="G11" s="419"/>
      <c r="H11" s="419"/>
      <c r="I11" s="419"/>
      <c r="J11" s="419"/>
    </row>
    <row r="12" spans="1:10" s="4" customFormat="1" ht="15.75" x14ac:dyDescent="0.25">
      <c r="A12" s="238"/>
      <c r="B12" s="241" t="s">
        <v>7</v>
      </c>
      <c r="C12" s="248" t="s">
        <v>8</v>
      </c>
      <c r="D12" s="249"/>
      <c r="E12" s="249"/>
      <c r="F12" s="249"/>
      <c r="G12" s="249"/>
      <c r="H12" s="248"/>
      <c r="I12" s="248"/>
      <c r="J12" s="239"/>
    </row>
    <row r="13" spans="1:10" s="4" customFormat="1" ht="15.75" x14ac:dyDescent="0.25">
      <c r="A13" s="3"/>
      <c r="B13" s="241" t="s">
        <v>9</v>
      </c>
      <c r="C13" s="248" t="s">
        <v>10</v>
      </c>
      <c r="D13" s="249"/>
      <c r="E13" s="249"/>
      <c r="F13" s="249"/>
      <c r="G13" s="249"/>
      <c r="H13" s="249"/>
      <c r="I13" s="247"/>
      <c r="J13" s="5"/>
    </row>
    <row r="14" spans="1:10" s="4" customFormat="1" ht="15.75" x14ac:dyDescent="0.25">
      <c r="A14" s="3"/>
      <c r="B14" s="241" t="s">
        <v>11</v>
      </c>
      <c r="C14" s="248" t="s">
        <v>403</v>
      </c>
      <c r="D14" s="249"/>
      <c r="E14" s="249"/>
      <c r="F14" s="249"/>
      <c r="G14" s="249"/>
      <c r="H14" s="249"/>
      <c r="I14" s="247"/>
      <c r="J14" s="3"/>
    </row>
    <row r="15" spans="1:10" s="4" customFormat="1" ht="15.75" x14ac:dyDescent="0.25">
      <c r="A15" s="3"/>
      <c r="B15" s="241" t="s">
        <v>13</v>
      </c>
      <c r="C15" s="248" t="s">
        <v>12</v>
      </c>
      <c r="D15" s="249"/>
      <c r="E15" s="249"/>
      <c r="F15" s="249"/>
      <c r="G15" s="249"/>
      <c r="H15" s="249"/>
      <c r="I15" s="247"/>
      <c r="J15" s="3"/>
    </row>
    <row r="16" spans="1:10" s="4" customFormat="1" ht="15.75" x14ac:dyDescent="0.25">
      <c r="A16" s="3"/>
      <c r="B16" s="241" t="s">
        <v>293</v>
      </c>
      <c r="C16" s="248" t="s">
        <v>14</v>
      </c>
      <c r="D16" s="248"/>
      <c r="E16" s="248"/>
      <c r="F16" s="248"/>
      <c r="G16" s="248"/>
      <c r="H16" s="248"/>
      <c r="I16" s="248"/>
      <c r="J16" s="3"/>
    </row>
    <row r="17" spans="1:10" s="4" customFormat="1" ht="15.75" x14ac:dyDescent="0.25">
      <c r="A17" s="3"/>
      <c r="B17" s="241" t="s">
        <v>294</v>
      </c>
      <c r="C17" s="248" t="s">
        <v>17</v>
      </c>
      <c r="D17" s="249"/>
      <c r="E17" s="249"/>
      <c r="F17" s="249"/>
      <c r="G17" s="249"/>
      <c r="H17" s="247"/>
      <c r="I17" s="247"/>
      <c r="J17" s="3"/>
    </row>
    <row r="18" spans="1:10" s="4" customFormat="1" ht="15.75" x14ac:dyDescent="0.25">
      <c r="A18" s="3"/>
      <c r="B18" s="241" t="s">
        <v>295</v>
      </c>
      <c r="C18" s="248" t="s">
        <v>296</v>
      </c>
      <c r="D18" s="248"/>
      <c r="E18" s="248"/>
      <c r="F18" s="248"/>
      <c r="G18" s="248"/>
      <c r="H18" s="248"/>
      <c r="I18" s="247"/>
      <c r="J18" s="3"/>
    </row>
    <row r="19" spans="1:10" s="4" customFormat="1" ht="15.75" x14ac:dyDescent="0.25">
      <c r="A19" s="3"/>
      <c r="B19" s="241" t="s">
        <v>15</v>
      </c>
      <c r="C19" s="248" t="s">
        <v>20</v>
      </c>
      <c r="D19" s="248"/>
      <c r="E19" s="248"/>
      <c r="F19" s="248"/>
      <c r="G19" s="248"/>
      <c r="H19" s="248"/>
      <c r="I19" s="247"/>
      <c r="J19" s="3"/>
    </row>
    <row r="20" spans="1:10" s="4" customFormat="1" ht="15.75" x14ac:dyDescent="0.25">
      <c r="A20" s="3"/>
      <c r="B20" s="241" t="s">
        <v>16</v>
      </c>
      <c r="C20" s="248" t="s">
        <v>21</v>
      </c>
      <c r="D20" s="249"/>
      <c r="E20" s="249"/>
      <c r="F20" s="249"/>
      <c r="G20" s="249"/>
      <c r="H20" s="248"/>
      <c r="I20" s="247"/>
      <c r="J20" s="3"/>
    </row>
    <row r="21" spans="1:10" s="4" customFormat="1" ht="15.75" x14ac:dyDescent="0.25">
      <c r="A21" s="3"/>
      <c r="B21" s="241" t="s">
        <v>306</v>
      </c>
      <c r="C21" s="248" t="s">
        <v>22</v>
      </c>
      <c r="D21" s="249"/>
      <c r="E21" s="249"/>
      <c r="F21" s="249"/>
      <c r="G21" s="249"/>
      <c r="H21" s="248"/>
      <c r="I21" s="247"/>
      <c r="J21" s="3"/>
    </row>
    <row r="22" spans="1:10" s="4" customFormat="1" ht="15.75" x14ac:dyDescent="0.25">
      <c r="A22" s="3"/>
      <c r="B22" s="241" t="s">
        <v>18</v>
      </c>
      <c r="C22" s="248" t="s">
        <v>432</v>
      </c>
      <c r="D22" s="248"/>
      <c r="E22" s="248"/>
      <c r="F22" s="248"/>
      <c r="G22" s="248"/>
      <c r="H22" s="247"/>
      <c r="I22" s="247"/>
      <c r="J22" s="3"/>
    </row>
    <row r="23" spans="1:10" s="4" customFormat="1" ht="15.75" x14ac:dyDescent="0.25">
      <c r="A23" s="3"/>
      <c r="B23" s="241" t="s">
        <v>19</v>
      </c>
      <c r="C23" s="5" t="s">
        <v>337</v>
      </c>
      <c r="D23" s="248"/>
      <c r="E23" s="248"/>
      <c r="F23" s="248"/>
      <c r="G23" s="248"/>
      <c r="H23" s="247"/>
      <c r="I23" s="3"/>
      <c r="J23" s="3"/>
    </row>
    <row r="24" spans="1:10" ht="15.75" x14ac:dyDescent="0.25">
      <c r="A24" s="3"/>
      <c r="B24" s="241" t="s">
        <v>297</v>
      </c>
      <c r="C24" s="527" t="s">
        <v>338</v>
      </c>
      <c r="D24" s="527"/>
      <c r="E24" s="527"/>
      <c r="F24" s="527"/>
      <c r="G24" s="527"/>
      <c r="H24" s="3"/>
      <c r="I24" s="3"/>
      <c r="J24" s="3"/>
    </row>
    <row r="25" spans="1:10" ht="15.75" x14ac:dyDescent="0.25">
      <c r="A25" s="236"/>
      <c r="B25" s="241" t="s">
        <v>307</v>
      </c>
      <c r="C25" s="527" t="s">
        <v>23</v>
      </c>
      <c r="D25" s="527"/>
      <c r="E25" s="527"/>
      <c r="F25" s="527"/>
      <c r="G25" s="527"/>
      <c r="H25" s="236"/>
      <c r="I25" s="236"/>
      <c r="J25" s="236"/>
    </row>
    <row r="26" spans="1:10" ht="15.75" x14ac:dyDescent="0.25">
      <c r="B26" s="241" t="s">
        <v>308</v>
      </c>
      <c r="C26" s="527" t="s">
        <v>24</v>
      </c>
      <c r="D26" s="527"/>
      <c r="E26" s="527"/>
      <c r="F26" s="527"/>
      <c r="G26" s="527"/>
      <c r="H26" s="3"/>
      <c r="I26" s="3"/>
      <c r="J26" s="3"/>
    </row>
    <row r="27" spans="1:10" ht="15.75" x14ac:dyDescent="0.25">
      <c r="B27" s="420" t="s">
        <v>433</v>
      </c>
      <c r="C27" s="527" t="s">
        <v>25</v>
      </c>
      <c r="D27" s="527"/>
      <c r="E27" s="527"/>
      <c r="F27" s="527"/>
      <c r="G27" s="527"/>
      <c r="H27" s="3"/>
      <c r="I27" s="3"/>
      <c r="J27" s="3"/>
    </row>
    <row r="28" spans="1:10" ht="15.75" x14ac:dyDescent="0.25">
      <c r="B28" s="241"/>
      <c r="H28" s="5"/>
      <c r="I28" s="3"/>
      <c r="J28" s="3"/>
    </row>
    <row r="29" spans="1:10" ht="15.75" x14ac:dyDescent="0.25">
      <c r="B29" s="3"/>
      <c r="C29" s="5"/>
      <c r="D29" s="5"/>
      <c r="E29" s="5"/>
      <c r="F29" s="5"/>
      <c r="G29" s="5"/>
      <c r="H29" s="5"/>
      <c r="I29" s="3"/>
      <c r="J29" s="3"/>
    </row>
    <row r="30" spans="1:10" ht="15.75" x14ac:dyDescent="0.25">
      <c r="A30" s="3"/>
      <c r="B30" s="5"/>
      <c r="D30" s="5" t="s">
        <v>99</v>
      </c>
      <c r="E30" s="5"/>
      <c r="F30" s="5"/>
      <c r="G30" s="5"/>
      <c r="H30" s="5"/>
      <c r="I30" s="3"/>
      <c r="J30" s="3"/>
    </row>
    <row r="31" spans="1:10" ht="15.75" x14ac:dyDescent="0.25">
      <c r="A31" s="3"/>
      <c r="B31" s="3"/>
      <c r="C31" s="5"/>
      <c r="D31" s="5"/>
      <c r="E31" s="5"/>
      <c r="F31" s="5"/>
      <c r="G31" s="5"/>
      <c r="H31" s="5"/>
      <c r="I31" s="3"/>
      <c r="J31" s="3"/>
    </row>
    <row r="32" spans="1:10" ht="15.75" x14ac:dyDescent="0.25">
      <c r="A32" s="3"/>
      <c r="B32" s="5"/>
      <c r="C32" s="6"/>
      <c r="D32" s="6"/>
      <c r="E32" s="6"/>
      <c r="F32" s="6"/>
      <c r="H32" s="5"/>
      <c r="I32" s="3"/>
      <c r="J32" s="3"/>
    </row>
    <row r="33" spans="1:10" ht="15.75" x14ac:dyDescent="0.25">
      <c r="A33" s="3"/>
      <c r="B33" s="3"/>
      <c r="C33" s="5"/>
      <c r="D33" s="5"/>
      <c r="E33" s="5"/>
      <c r="F33" s="5"/>
      <c r="G33" s="5"/>
      <c r="H33" s="5"/>
      <c r="I33" s="3"/>
      <c r="J33" s="3"/>
    </row>
    <row r="34" spans="1:10" ht="15.75" x14ac:dyDescent="0.25">
      <c r="A34" s="3"/>
      <c r="B34" s="3"/>
      <c r="C34" s="527"/>
      <c r="D34" s="527"/>
      <c r="E34" s="527"/>
      <c r="F34" s="527"/>
      <c r="G34" s="527"/>
      <c r="H34" s="5"/>
      <c r="I34" s="5"/>
      <c r="J34" s="3"/>
    </row>
    <row r="35" spans="1:10" ht="15.75" x14ac:dyDescent="0.25">
      <c r="A35" s="3"/>
      <c r="B35" s="3"/>
      <c r="C35" s="527"/>
      <c r="D35" s="527"/>
      <c r="E35" s="527"/>
      <c r="F35" s="527"/>
      <c r="G35" s="527"/>
      <c r="H35" s="5"/>
      <c r="I35" s="5"/>
      <c r="J35" s="3"/>
    </row>
    <row r="36" spans="1:10" ht="15.75" x14ac:dyDescent="0.25">
      <c r="A36" s="3"/>
      <c r="B36" s="3"/>
      <c r="C36" s="527"/>
      <c r="D36" s="527"/>
      <c r="E36" s="527"/>
      <c r="F36" s="527"/>
      <c r="G36" s="527"/>
      <c r="H36" s="5"/>
      <c r="I36" s="5"/>
      <c r="J36" s="3"/>
    </row>
    <row r="37" spans="1:10" ht="15.75" x14ac:dyDescent="0.25">
      <c r="A37" s="3"/>
      <c r="B37" s="3"/>
      <c r="C37" s="5"/>
      <c r="D37" s="5"/>
      <c r="E37" s="5"/>
      <c r="F37" s="5"/>
      <c r="G37" s="5"/>
      <c r="H37" s="5"/>
      <c r="I37" s="5"/>
      <c r="J37" s="3"/>
    </row>
    <row r="38" spans="1:10" ht="15.75" x14ac:dyDescent="0.25">
      <c r="A38" s="3"/>
      <c r="B38" s="3"/>
      <c r="C38" s="5"/>
      <c r="D38" s="5"/>
      <c r="E38" s="5"/>
      <c r="F38" s="5"/>
      <c r="G38" s="5"/>
      <c r="H38" s="5"/>
      <c r="I38" s="5"/>
      <c r="J38" s="3"/>
    </row>
    <row r="39" spans="1:10" ht="15.75" x14ac:dyDescent="0.25">
      <c r="A39" s="3"/>
      <c r="B39" s="3"/>
      <c r="C39" s="5"/>
      <c r="D39" s="5"/>
      <c r="E39" s="5"/>
      <c r="F39" s="5"/>
      <c r="G39" s="5"/>
      <c r="H39" s="5"/>
      <c r="I39" s="5"/>
      <c r="J39" s="3"/>
    </row>
    <row r="40" spans="1:10" ht="15.75" x14ac:dyDescent="0.25">
      <c r="A40" s="3"/>
      <c r="B40" s="7"/>
      <c r="C40" s="6"/>
      <c r="D40" s="6"/>
      <c r="E40" s="6"/>
      <c r="F40" s="6"/>
      <c r="G40" s="5"/>
      <c r="H40" s="5"/>
      <c r="I40" s="5"/>
      <c r="J40" s="3"/>
    </row>
    <row r="41" spans="1:10" ht="15.75" x14ac:dyDescent="0.25">
      <c r="A41" s="3"/>
      <c r="B41" s="5"/>
      <c r="D41" s="5"/>
      <c r="E41" s="5"/>
      <c r="F41" s="5"/>
      <c r="G41" s="5"/>
      <c r="H41" s="5"/>
      <c r="I41" s="3"/>
      <c r="J41" s="3"/>
    </row>
    <row r="42" spans="1:10" ht="15.75" x14ac:dyDescent="0.25">
      <c r="A42" s="3"/>
      <c r="B42" s="3"/>
      <c r="C42" s="5"/>
      <c r="D42" s="5"/>
      <c r="E42" s="5"/>
      <c r="F42" s="5"/>
      <c r="G42" s="5"/>
      <c r="H42" s="5"/>
      <c r="I42" s="3"/>
      <c r="J42" s="3"/>
    </row>
    <row r="43" spans="1:10" ht="15.75" x14ac:dyDescent="0.25">
      <c r="A43" s="3"/>
      <c r="B43" s="3"/>
      <c r="C43" s="527"/>
      <c r="D43" s="527"/>
      <c r="E43" s="527"/>
      <c r="F43" s="527"/>
      <c r="G43" s="527"/>
      <c r="H43" s="5"/>
      <c r="I43" s="3"/>
      <c r="J43" s="3"/>
    </row>
    <row r="44" spans="1:10" ht="15.75" x14ac:dyDescent="0.25">
      <c r="A44" s="3"/>
      <c r="B44" s="3"/>
      <c r="C44" s="527"/>
      <c r="D44" s="527"/>
      <c r="E44" s="527"/>
      <c r="F44" s="527"/>
      <c r="G44" s="527"/>
      <c r="H44" s="5"/>
      <c r="I44" s="3"/>
      <c r="J44" s="3"/>
    </row>
    <row r="45" spans="1:10" ht="15.75" x14ac:dyDescent="0.25">
      <c r="A45" s="3"/>
      <c r="B45" s="3"/>
      <c r="C45" s="527"/>
      <c r="D45" s="527"/>
      <c r="E45" s="527"/>
      <c r="F45" s="527"/>
      <c r="G45" s="527"/>
      <c r="H45" s="5"/>
      <c r="I45" s="3"/>
      <c r="J45" s="3"/>
    </row>
    <row r="46" spans="1:10" ht="15.75" x14ac:dyDescent="0.25">
      <c r="A46" s="3"/>
      <c r="B46" s="3"/>
      <c r="C46" s="527"/>
      <c r="D46" s="527"/>
      <c r="E46" s="527"/>
      <c r="F46" s="527"/>
      <c r="G46" s="527"/>
      <c r="H46" s="3"/>
      <c r="I46" s="3"/>
      <c r="J46" s="3"/>
    </row>
    <row r="47" spans="1:10" ht="15.75" x14ac:dyDescent="0.25">
      <c r="A47" s="3"/>
      <c r="B47" s="3"/>
      <c r="C47" s="527"/>
      <c r="D47" s="527"/>
      <c r="E47" s="527"/>
      <c r="F47" s="527"/>
      <c r="G47" s="527"/>
      <c r="H47" s="3"/>
      <c r="J47" s="3"/>
    </row>
    <row r="48" spans="1:10" ht="15.75" x14ac:dyDescent="0.25">
      <c r="A48" s="3"/>
      <c r="B48" s="3"/>
      <c r="C48" s="527"/>
      <c r="D48" s="527"/>
      <c r="E48" s="527"/>
      <c r="F48" s="527"/>
      <c r="G48" s="527"/>
      <c r="H48" s="3"/>
    </row>
    <row r="49" spans="2:8" ht="15.75" x14ac:dyDescent="0.25">
      <c r="B49" s="3"/>
      <c r="C49" s="3"/>
      <c r="D49" s="3"/>
      <c r="E49" s="3"/>
      <c r="F49" s="3"/>
      <c r="G49" s="3"/>
      <c r="H49" s="3"/>
    </row>
    <row r="50" spans="2:8" ht="15.75" x14ac:dyDescent="0.25">
      <c r="B50" s="3"/>
      <c r="C50" s="3"/>
      <c r="D50" s="3"/>
      <c r="E50" s="3"/>
      <c r="F50" s="3"/>
      <c r="G50" s="3"/>
      <c r="H50" s="3"/>
    </row>
    <row r="51" spans="2:8" ht="15.75" x14ac:dyDescent="0.25">
      <c r="B51" s="3"/>
      <c r="C51" s="3"/>
      <c r="D51" s="3"/>
      <c r="E51" s="3"/>
      <c r="F51" s="3"/>
      <c r="G51" s="3"/>
    </row>
    <row r="52" spans="2:8" ht="15.75" x14ac:dyDescent="0.25">
      <c r="B52" s="3"/>
      <c r="C52" s="3"/>
      <c r="D52" s="3"/>
      <c r="E52" s="3"/>
      <c r="F52" s="3"/>
      <c r="G52" s="3"/>
    </row>
    <row r="53" spans="2:8" ht="15.75" x14ac:dyDescent="0.25">
      <c r="B53" s="3"/>
      <c r="C53" s="3"/>
      <c r="D53" s="3"/>
      <c r="E53" s="3"/>
      <c r="F53" s="3"/>
      <c r="G53" s="3"/>
    </row>
  </sheetData>
  <mergeCells count="20">
    <mergeCell ref="C48:G48"/>
    <mergeCell ref="C25:G25"/>
    <mergeCell ref="C26:G26"/>
    <mergeCell ref="C27:G27"/>
    <mergeCell ref="C34:G34"/>
    <mergeCell ref="C35:G35"/>
    <mergeCell ref="C36:G36"/>
    <mergeCell ref="C43:G43"/>
    <mergeCell ref="C44:G44"/>
    <mergeCell ref="C45:G45"/>
    <mergeCell ref="C46:G46"/>
    <mergeCell ref="C47:G47"/>
    <mergeCell ref="C24:G24"/>
    <mergeCell ref="C9:H9"/>
    <mergeCell ref="A2:J2"/>
    <mergeCell ref="B3:J3"/>
    <mergeCell ref="A5:H5"/>
    <mergeCell ref="B7:D7"/>
    <mergeCell ref="C8:H8"/>
    <mergeCell ref="C10:J10"/>
  </mergeCells>
  <pageMargins left="0.78740157480314965" right="0.78740157480314965" top="0.59055118110236227" bottom="0.98425196850393704" header="0.51181102362204722" footer="0.51181102362204722"/>
  <pageSetup paperSize="9" scale="9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37"/>
  <sheetViews>
    <sheetView view="pageBreakPreview" topLeftCell="A4" zoomScaleSheetLayoutView="100" workbookViewId="0">
      <selection activeCell="D5" sqref="D5"/>
    </sheetView>
  </sheetViews>
  <sheetFormatPr defaultRowHeight="12.75" x14ac:dyDescent="0.2"/>
  <cols>
    <col min="1" max="1" width="9.140625" style="1"/>
    <col min="2" max="2" width="50.5703125" style="1" customWidth="1"/>
    <col min="3" max="3" width="20" style="1" customWidth="1"/>
    <col min="4" max="4" width="14.85546875" style="1" customWidth="1"/>
    <col min="5" max="256" width="9.140625" style="1"/>
    <col min="257" max="257" width="4.140625" style="1" customWidth="1"/>
    <col min="258" max="258" width="50.5703125" style="1" customWidth="1"/>
    <col min="259" max="259" width="20" style="1" customWidth="1"/>
    <col min="260" max="260" width="10.7109375" style="1" customWidth="1"/>
    <col min="261" max="512" width="9.140625" style="1"/>
    <col min="513" max="513" width="4.140625" style="1" customWidth="1"/>
    <col min="514" max="514" width="50.5703125" style="1" customWidth="1"/>
    <col min="515" max="515" width="20" style="1" customWidth="1"/>
    <col min="516" max="516" width="10.7109375" style="1" customWidth="1"/>
    <col min="517" max="768" width="9.140625" style="1"/>
    <col min="769" max="769" width="4.140625" style="1" customWidth="1"/>
    <col min="770" max="770" width="50.5703125" style="1" customWidth="1"/>
    <col min="771" max="771" width="20" style="1" customWidth="1"/>
    <col min="772" max="772" width="10.7109375" style="1" customWidth="1"/>
    <col min="773" max="1024" width="9.140625" style="1"/>
    <col min="1025" max="1025" width="4.140625" style="1" customWidth="1"/>
    <col min="1026" max="1026" width="50.5703125" style="1" customWidth="1"/>
    <col min="1027" max="1027" width="20" style="1" customWidth="1"/>
    <col min="1028" max="1028" width="10.7109375" style="1" customWidth="1"/>
    <col min="1029" max="1280" width="9.140625" style="1"/>
    <col min="1281" max="1281" width="4.140625" style="1" customWidth="1"/>
    <col min="1282" max="1282" width="50.5703125" style="1" customWidth="1"/>
    <col min="1283" max="1283" width="20" style="1" customWidth="1"/>
    <col min="1284" max="1284" width="10.7109375" style="1" customWidth="1"/>
    <col min="1285" max="1536" width="9.140625" style="1"/>
    <col min="1537" max="1537" width="4.140625" style="1" customWidth="1"/>
    <col min="1538" max="1538" width="50.5703125" style="1" customWidth="1"/>
    <col min="1539" max="1539" width="20" style="1" customWidth="1"/>
    <col min="1540" max="1540" width="10.7109375" style="1" customWidth="1"/>
    <col min="1541" max="1792" width="9.140625" style="1"/>
    <col min="1793" max="1793" width="4.140625" style="1" customWidth="1"/>
    <col min="1794" max="1794" width="50.5703125" style="1" customWidth="1"/>
    <col min="1795" max="1795" width="20" style="1" customWidth="1"/>
    <col min="1796" max="1796" width="10.7109375" style="1" customWidth="1"/>
    <col min="1797" max="2048" width="9.140625" style="1"/>
    <col min="2049" max="2049" width="4.140625" style="1" customWidth="1"/>
    <col min="2050" max="2050" width="50.5703125" style="1" customWidth="1"/>
    <col min="2051" max="2051" width="20" style="1" customWidth="1"/>
    <col min="2052" max="2052" width="10.7109375" style="1" customWidth="1"/>
    <col min="2053" max="2304" width="9.140625" style="1"/>
    <col min="2305" max="2305" width="4.140625" style="1" customWidth="1"/>
    <col min="2306" max="2306" width="50.5703125" style="1" customWidth="1"/>
    <col min="2307" max="2307" width="20" style="1" customWidth="1"/>
    <col min="2308" max="2308" width="10.7109375" style="1" customWidth="1"/>
    <col min="2309" max="2560" width="9.140625" style="1"/>
    <col min="2561" max="2561" width="4.140625" style="1" customWidth="1"/>
    <col min="2562" max="2562" width="50.5703125" style="1" customWidth="1"/>
    <col min="2563" max="2563" width="20" style="1" customWidth="1"/>
    <col min="2564" max="2564" width="10.7109375" style="1" customWidth="1"/>
    <col min="2565" max="2816" width="9.140625" style="1"/>
    <col min="2817" max="2817" width="4.140625" style="1" customWidth="1"/>
    <col min="2818" max="2818" width="50.5703125" style="1" customWidth="1"/>
    <col min="2819" max="2819" width="20" style="1" customWidth="1"/>
    <col min="2820" max="2820" width="10.7109375" style="1" customWidth="1"/>
    <col min="2821" max="3072" width="9.140625" style="1"/>
    <col min="3073" max="3073" width="4.140625" style="1" customWidth="1"/>
    <col min="3074" max="3074" width="50.5703125" style="1" customWidth="1"/>
    <col min="3075" max="3075" width="20" style="1" customWidth="1"/>
    <col min="3076" max="3076" width="10.7109375" style="1" customWidth="1"/>
    <col min="3077" max="3328" width="9.140625" style="1"/>
    <col min="3329" max="3329" width="4.140625" style="1" customWidth="1"/>
    <col min="3330" max="3330" width="50.5703125" style="1" customWidth="1"/>
    <col min="3331" max="3331" width="20" style="1" customWidth="1"/>
    <col min="3332" max="3332" width="10.7109375" style="1" customWidth="1"/>
    <col min="3333" max="3584" width="9.140625" style="1"/>
    <col min="3585" max="3585" width="4.140625" style="1" customWidth="1"/>
    <col min="3586" max="3586" width="50.5703125" style="1" customWidth="1"/>
    <col min="3587" max="3587" width="20" style="1" customWidth="1"/>
    <col min="3588" max="3588" width="10.7109375" style="1" customWidth="1"/>
    <col min="3589" max="3840" width="9.140625" style="1"/>
    <col min="3841" max="3841" width="4.140625" style="1" customWidth="1"/>
    <col min="3842" max="3842" width="50.5703125" style="1" customWidth="1"/>
    <col min="3843" max="3843" width="20" style="1" customWidth="1"/>
    <col min="3844" max="3844" width="10.7109375" style="1" customWidth="1"/>
    <col min="3845" max="4096" width="9.140625" style="1"/>
    <col min="4097" max="4097" width="4.140625" style="1" customWidth="1"/>
    <col min="4098" max="4098" width="50.5703125" style="1" customWidth="1"/>
    <col min="4099" max="4099" width="20" style="1" customWidth="1"/>
    <col min="4100" max="4100" width="10.7109375" style="1" customWidth="1"/>
    <col min="4101" max="4352" width="9.140625" style="1"/>
    <col min="4353" max="4353" width="4.140625" style="1" customWidth="1"/>
    <col min="4354" max="4354" width="50.5703125" style="1" customWidth="1"/>
    <col min="4355" max="4355" width="20" style="1" customWidth="1"/>
    <col min="4356" max="4356" width="10.7109375" style="1" customWidth="1"/>
    <col min="4357" max="4608" width="9.140625" style="1"/>
    <col min="4609" max="4609" width="4.140625" style="1" customWidth="1"/>
    <col min="4610" max="4610" width="50.5703125" style="1" customWidth="1"/>
    <col min="4611" max="4611" width="20" style="1" customWidth="1"/>
    <col min="4612" max="4612" width="10.7109375" style="1" customWidth="1"/>
    <col min="4613" max="4864" width="9.140625" style="1"/>
    <col min="4865" max="4865" width="4.140625" style="1" customWidth="1"/>
    <col min="4866" max="4866" width="50.5703125" style="1" customWidth="1"/>
    <col min="4867" max="4867" width="20" style="1" customWidth="1"/>
    <col min="4868" max="4868" width="10.7109375" style="1" customWidth="1"/>
    <col min="4869" max="5120" width="9.140625" style="1"/>
    <col min="5121" max="5121" width="4.140625" style="1" customWidth="1"/>
    <col min="5122" max="5122" width="50.5703125" style="1" customWidth="1"/>
    <col min="5123" max="5123" width="20" style="1" customWidth="1"/>
    <col min="5124" max="5124" width="10.7109375" style="1" customWidth="1"/>
    <col min="5125" max="5376" width="9.140625" style="1"/>
    <col min="5377" max="5377" width="4.140625" style="1" customWidth="1"/>
    <col min="5378" max="5378" width="50.5703125" style="1" customWidth="1"/>
    <col min="5379" max="5379" width="20" style="1" customWidth="1"/>
    <col min="5380" max="5380" width="10.7109375" style="1" customWidth="1"/>
    <col min="5381" max="5632" width="9.140625" style="1"/>
    <col min="5633" max="5633" width="4.140625" style="1" customWidth="1"/>
    <col min="5634" max="5634" width="50.5703125" style="1" customWidth="1"/>
    <col min="5635" max="5635" width="20" style="1" customWidth="1"/>
    <col min="5636" max="5636" width="10.7109375" style="1" customWidth="1"/>
    <col min="5637" max="5888" width="9.140625" style="1"/>
    <col min="5889" max="5889" width="4.140625" style="1" customWidth="1"/>
    <col min="5890" max="5890" width="50.5703125" style="1" customWidth="1"/>
    <col min="5891" max="5891" width="20" style="1" customWidth="1"/>
    <col min="5892" max="5892" width="10.7109375" style="1" customWidth="1"/>
    <col min="5893" max="6144" width="9.140625" style="1"/>
    <col min="6145" max="6145" width="4.140625" style="1" customWidth="1"/>
    <col min="6146" max="6146" width="50.5703125" style="1" customWidth="1"/>
    <col min="6147" max="6147" width="20" style="1" customWidth="1"/>
    <col min="6148" max="6148" width="10.7109375" style="1" customWidth="1"/>
    <col min="6149" max="6400" width="9.140625" style="1"/>
    <col min="6401" max="6401" width="4.140625" style="1" customWidth="1"/>
    <col min="6402" max="6402" width="50.5703125" style="1" customWidth="1"/>
    <col min="6403" max="6403" width="20" style="1" customWidth="1"/>
    <col min="6404" max="6404" width="10.7109375" style="1" customWidth="1"/>
    <col min="6405" max="6656" width="9.140625" style="1"/>
    <col min="6657" max="6657" width="4.140625" style="1" customWidth="1"/>
    <col min="6658" max="6658" width="50.5703125" style="1" customWidth="1"/>
    <col min="6659" max="6659" width="20" style="1" customWidth="1"/>
    <col min="6660" max="6660" width="10.7109375" style="1" customWidth="1"/>
    <col min="6661" max="6912" width="9.140625" style="1"/>
    <col min="6913" max="6913" width="4.140625" style="1" customWidth="1"/>
    <col min="6914" max="6914" width="50.5703125" style="1" customWidth="1"/>
    <col min="6915" max="6915" width="20" style="1" customWidth="1"/>
    <col min="6916" max="6916" width="10.7109375" style="1" customWidth="1"/>
    <col min="6917" max="7168" width="9.140625" style="1"/>
    <col min="7169" max="7169" width="4.140625" style="1" customWidth="1"/>
    <col min="7170" max="7170" width="50.5703125" style="1" customWidth="1"/>
    <col min="7171" max="7171" width="20" style="1" customWidth="1"/>
    <col min="7172" max="7172" width="10.7109375" style="1" customWidth="1"/>
    <col min="7173" max="7424" width="9.140625" style="1"/>
    <col min="7425" max="7425" width="4.140625" style="1" customWidth="1"/>
    <col min="7426" max="7426" width="50.5703125" style="1" customWidth="1"/>
    <col min="7427" max="7427" width="20" style="1" customWidth="1"/>
    <col min="7428" max="7428" width="10.7109375" style="1" customWidth="1"/>
    <col min="7429" max="7680" width="9.140625" style="1"/>
    <col min="7681" max="7681" width="4.140625" style="1" customWidth="1"/>
    <col min="7682" max="7682" width="50.5703125" style="1" customWidth="1"/>
    <col min="7683" max="7683" width="20" style="1" customWidth="1"/>
    <col min="7684" max="7684" width="10.7109375" style="1" customWidth="1"/>
    <col min="7685" max="7936" width="9.140625" style="1"/>
    <col min="7937" max="7937" width="4.140625" style="1" customWidth="1"/>
    <col min="7938" max="7938" width="50.5703125" style="1" customWidth="1"/>
    <col min="7939" max="7939" width="20" style="1" customWidth="1"/>
    <col min="7940" max="7940" width="10.7109375" style="1" customWidth="1"/>
    <col min="7941" max="8192" width="9.140625" style="1"/>
    <col min="8193" max="8193" width="4.140625" style="1" customWidth="1"/>
    <col min="8194" max="8194" width="50.5703125" style="1" customWidth="1"/>
    <col min="8195" max="8195" width="20" style="1" customWidth="1"/>
    <col min="8196" max="8196" width="10.7109375" style="1" customWidth="1"/>
    <col min="8197" max="8448" width="9.140625" style="1"/>
    <col min="8449" max="8449" width="4.140625" style="1" customWidth="1"/>
    <col min="8450" max="8450" width="50.5703125" style="1" customWidth="1"/>
    <col min="8451" max="8451" width="20" style="1" customWidth="1"/>
    <col min="8452" max="8452" width="10.7109375" style="1" customWidth="1"/>
    <col min="8453" max="8704" width="9.140625" style="1"/>
    <col min="8705" max="8705" width="4.140625" style="1" customWidth="1"/>
    <col min="8706" max="8706" width="50.5703125" style="1" customWidth="1"/>
    <col min="8707" max="8707" width="20" style="1" customWidth="1"/>
    <col min="8708" max="8708" width="10.7109375" style="1" customWidth="1"/>
    <col min="8709" max="8960" width="9.140625" style="1"/>
    <col min="8961" max="8961" width="4.140625" style="1" customWidth="1"/>
    <col min="8962" max="8962" width="50.5703125" style="1" customWidth="1"/>
    <col min="8963" max="8963" width="20" style="1" customWidth="1"/>
    <col min="8964" max="8964" width="10.7109375" style="1" customWidth="1"/>
    <col min="8965" max="9216" width="9.140625" style="1"/>
    <col min="9217" max="9217" width="4.140625" style="1" customWidth="1"/>
    <col min="9218" max="9218" width="50.5703125" style="1" customWidth="1"/>
    <col min="9219" max="9219" width="20" style="1" customWidth="1"/>
    <col min="9220" max="9220" width="10.7109375" style="1" customWidth="1"/>
    <col min="9221" max="9472" width="9.140625" style="1"/>
    <col min="9473" max="9473" width="4.140625" style="1" customWidth="1"/>
    <col min="9474" max="9474" width="50.5703125" style="1" customWidth="1"/>
    <col min="9475" max="9475" width="20" style="1" customWidth="1"/>
    <col min="9476" max="9476" width="10.7109375" style="1" customWidth="1"/>
    <col min="9477" max="9728" width="9.140625" style="1"/>
    <col min="9729" max="9729" width="4.140625" style="1" customWidth="1"/>
    <col min="9730" max="9730" width="50.5703125" style="1" customWidth="1"/>
    <col min="9731" max="9731" width="20" style="1" customWidth="1"/>
    <col min="9732" max="9732" width="10.7109375" style="1" customWidth="1"/>
    <col min="9733" max="9984" width="9.140625" style="1"/>
    <col min="9985" max="9985" width="4.140625" style="1" customWidth="1"/>
    <col min="9986" max="9986" width="50.5703125" style="1" customWidth="1"/>
    <col min="9987" max="9987" width="20" style="1" customWidth="1"/>
    <col min="9988" max="9988" width="10.7109375" style="1" customWidth="1"/>
    <col min="9989" max="10240" width="9.140625" style="1"/>
    <col min="10241" max="10241" width="4.140625" style="1" customWidth="1"/>
    <col min="10242" max="10242" width="50.5703125" style="1" customWidth="1"/>
    <col min="10243" max="10243" width="20" style="1" customWidth="1"/>
    <col min="10244" max="10244" width="10.7109375" style="1" customWidth="1"/>
    <col min="10245" max="10496" width="9.140625" style="1"/>
    <col min="10497" max="10497" width="4.140625" style="1" customWidth="1"/>
    <col min="10498" max="10498" width="50.5703125" style="1" customWidth="1"/>
    <col min="10499" max="10499" width="20" style="1" customWidth="1"/>
    <col min="10500" max="10500" width="10.7109375" style="1" customWidth="1"/>
    <col min="10501" max="10752" width="9.140625" style="1"/>
    <col min="10753" max="10753" width="4.140625" style="1" customWidth="1"/>
    <col min="10754" max="10754" width="50.5703125" style="1" customWidth="1"/>
    <col min="10755" max="10755" width="20" style="1" customWidth="1"/>
    <col min="10756" max="10756" width="10.7109375" style="1" customWidth="1"/>
    <col min="10757" max="11008" width="9.140625" style="1"/>
    <col min="11009" max="11009" width="4.140625" style="1" customWidth="1"/>
    <col min="11010" max="11010" width="50.5703125" style="1" customWidth="1"/>
    <col min="11011" max="11011" width="20" style="1" customWidth="1"/>
    <col min="11012" max="11012" width="10.7109375" style="1" customWidth="1"/>
    <col min="11013" max="11264" width="9.140625" style="1"/>
    <col min="11265" max="11265" width="4.140625" style="1" customWidth="1"/>
    <col min="11266" max="11266" width="50.5703125" style="1" customWidth="1"/>
    <col min="11267" max="11267" width="20" style="1" customWidth="1"/>
    <col min="11268" max="11268" width="10.7109375" style="1" customWidth="1"/>
    <col min="11269" max="11520" width="9.140625" style="1"/>
    <col min="11521" max="11521" width="4.140625" style="1" customWidth="1"/>
    <col min="11522" max="11522" width="50.5703125" style="1" customWidth="1"/>
    <col min="11523" max="11523" width="20" style="1" customWidth="1"/>
    <col min="11524" max="11524" width="10.7109375" style="1" customWidth="1"/>
    <col min="11525" max="11776" width="9.140625" style="1"/>
    <col min="11777" max="11777" width="4.140625" style="1" customWidth="1"/>
    <col min="11778" max="11778" width="50.5703125" style="1" customWidth="1"/>
    <col min="11779" max="11779" width="20" style="1" customWidth="1"/>
    <col min="11780" max="11780" width="10.7109375" style="1" customWidth="1"/>
    <col min="11781" max="12032" width="9.140625" style="1"/>
    <col min="12033" max="12033" width="4.140625" style="1" customWidth="1"/>
    <col min="12034" max="12034" width="50.5703125" style="1" customWidth="1"/>
    <col min="12035" max="12035" width="20" style="1" customWidth="1"/>
    <col min="12036" max="12036" width="10.7109375" style="1" customWidth="1"/>
    <col min="12037" max="12288" width="9.140625" style="1"/>
    <col min="12289" max="12289" width="4.140625" style="1" customWidth="1"/>
    <col min="12290" max="12290" width="50.5703125" style="1" customWidth="1"/>
    <col min="12291" max="12291" width="20" style="1" customWidth="1"/>
    <col min="12292" max="12292" width="10.7109375" style="1" customWidth="1"/>
    <col min="12293" max="12544" width="9.140625" style="1"/>
    <col min="12545" max="12545" width="4.140625" style="1" customWidth="1"/>
    <col min="12546" max="12546" width="50.5703125" style="1" customWidth="1"/>
    <col min="12547" max="12547" width="20" style="1" customWidth="1"/>
    <col min="12548" max="12548" width="10.7109375" style="1" customWidth="1"/>
    <col min="12549" max="12800" width="9.140625" style="1"/>
    <col min="12801" max="12801" width="4.140625" style="1" customWidth="1"/>
    <col min="12802" max="12802" width="50.5703125" style="1" customWidth="1"/>
    <col min="12803" max="12803" width="20" style="1" customWidth="1"/>
    <col min="12804" max="12804" width="10.7109375" style="1" customWidth="1"/>
    <col min="12805" max="13056" width="9.140625" style="1"/>
    <col min="13057" max="13057" width="4.140625" style="1" customWidth="1"/>
    <col min="13058" max="13058" width="50.5703125" style="1" customWidth="1"/>
    <col min="13059" max="13059" width="20" style="1" customWidth="1"/>
    <col min="13060" max="13060" width="10.7109375" style="1" customWidth="1"/>
    <col min="13061" max="13312" width="9.140625" style="1"/>
    <col min="13313" max="13313" width="4.140625" style="1" customWidth="1"/>
    <col min="13314" max="13314" width="50.5703125" style="1" customWidth="1"/>
    <col min="13315" max="13315" width="20" style="1" customWidth="1"/>
    <col min="13316" max="13316" width="10.7109375" style="1" customWidth="1"/>
    <col min="13317" max="13568" width="9.140625" style="1"/>
    <col min="13569" max="13569" width="4.140625" style="1" customWidth="1"/>
    <col min="13570" max="13570" width="50.5703125" style="1" customWidth="1"/>
    <col min="13571" max="13571" width="20" style="1" customWidth="1"/>
    <col min="13572" max="13572" width="10.7109375" style="1" customWidth="1"/>
    <col min="13573" max="13824" width="9.140625" style="1"/>
    <col min="13825" max="13825" width="4.140625" style="1" customWidth="1"/>
    <col min="13826" max="13826" width="50.5703125" style="1" customWidth="1"/>
    <col min="13827" max="13827" width="20" style="1" customWidth="1"/>
    <col min="13828" max="13828" width="10.7109375" style="1" customWidth="1"/>
    <col min="13829" max="14080" width="9.140625" style="1"/>
    <col min="14081" max="14081" width="4.140625" style="1" customWidth="1"/>
    <col min="14082" max="14082" width="50.5703125" style="1" customWidth="1"/>
    <col min="14083" max="14083" width="20" style="1" customWidth="1"/>
    <col min="14084" max="14084" width="10.7109375" style="1" customWidth="1"/>
    <col min="14085" max="14336" width="9.140625" style="1"/>
    <col min="14337" max="14337" width="4.140625" style="1" customWidth="1"/>
    <col min="14338" max="14338" width="50.5703125" style="1" customWidth="1"/>
    <col min="14339" max="14339" width="20" style="1" customWidth="1"/>
    <col min="14340" max="14340" width="10.7109375" style="1" customWidth="1"/>
    <col min="14341" max="14592" width="9.140625" style="1"/>
    <col min="14593" max="14593" width="4.140625" style="1" customWidth="1"/>
    <col min="14594" max="14594" width="50.5703125" style="1" customWidth="1"/>
    <col min="14595" max="14595" width="20" style="1" customWidth="1"/>
    <col min="14596" max="14596" width="10.7109375" style="1" customWidth="1"/>
    <col min="14597" max="14848" width="9.140625" style="1"/>
    <col min="14849" max="14849" width="4.140625" style="1" customWidth="1"/>
    <col min="14850" max="14850" width="50.5703125" style="1" customWidth="1"/>
    <col min="14851" max="14851" width="20" style="1" customWidth="1"/>
    <col min="14852" max="14852" width="10.7109375" style="1" customWidth="1"/>
    <col min="14853" max="15104" width="9.140625" style="1"/>
    <col min="15105" max="15105" width="4.140625" style="1" customWidth="1"/>
    <col min="15106" max="15106" width="50.5703125" style="1" customWidth="1"/>
    <col min="15107" max="15107" width="20" style="1" customWidth="1"/>
    <col min="15108" max="15108" width="10.7109375" style="1" customWidth="1"/>
    <col min="15109" max="15360" width="9.140625" style="1"/>
    <col min="15361" max="15361" width="4.140625" style="1" customWidth="1"/>
    <col min="15362" max="15362" width="50.5703125" style="1" customWidth="1"/>
    <col min="15363" max="15363" width="20" style="1" customWidth="1"/>
    <col min="15364" max="15364" width="10.7109375" style="1" customWidth="1"/>
    <col min="15365" max="15616" width="9.140625" style="1"/>
    <col min="15617" max="15617" width="4.140625" style="1" customWidth="1"/>
    <col min="15618" max="15618" width="50.5703125" style="1" customWidth="1"/>
    <col min="15619" max="15619" width="20" style="1" customWidth="1"/>
    <col min="15620" max="15620" width="10.7109375" style="1" customWidth="1"/>
    <col min="15621" max="15872" width="9.140625" style="1"/>
    <col min="15873" max="15873" width="4.140625" style="1" customWidth="1"/>
    <col min="15874" max="15874" width="50.5703125" style="1" customWidth="1"/>
    <col min="15875" max="15875" width="20" style="1" customWidth="1"/>
    <col min="15876" max="15876" width="10.7109375" style="1" customWidth="1"/>
    <col min="15877" max="16128" width="9.140625" style="1"/>
    <col min="16129" max="16129" width="4.140625" style="1" customWidth="1"/>
    <col min="16130" max="16130" width="50.5703125" style="1" customWidth="1"/>
    <col min="16131" max="16131" width="20" style="1" customWidth="1"/>
    <col min="16132" max="16132" width="10.7109375" style="1" customWidth="1"/>
    <col min="16133" max="16384" width="9.140625" style="1"/>
  </cols>
  <sheetData>
    <row r="1" spans="1:5" x14ac:dyDescent="0.2">
      <c r="D1" s="76"/>
      <c r="E1" s="69"/>
    </row>
    <row r="2" spans="1:5" ht="15.75" customHeight="1" x14ac:dyDescent="0.25">
      <c r="B2" s="612" t="s">
        <v>423</v>
      </c>
      <c r="C2" s="612"/>
      <c r="D2" s="76"/>
      <c r="E2" s="69"/>
    </row>
    <row r="3" spans="1:5" ht="15.75" customHeight="1" x14ac:dyDescent="0.25">
      <c r="B3" s="612"/>
      <c r="C3" s="612"/>
      <c r="D3" s="76"/>
      <c r="E3" s="69"/>
    </row>
    <row r="4" spans="1:5" ht="28.5" customHeight="1" x14ac:dyDescent="0.25">
      <c r="B4" s="530"/>
      <c r="C4" s="530"/>
      <c r="D4" s="76" t="s">
        <v>476</v>
      </c>
      <c r="E4" s="69"/>
    </row>
    <row r="5" spans="1:5" ht="13.5" customHeight="1" x14ac:dyDescent="0.25">
      <c r="A5" s="2"/>
      <c r="B5" s="530"/>
      <c r="C5" s="530"/>
      <c r="D5" s="76"/>
      <c r="E5" s="69"/>
    </row>
    <row r="6" spans="1:5" ht="13.5" customHeight="1" x14ac:dyDescent="0.25">
      <c r="B6" s="70"/>
      <c r="C6" s="70"/>
      <c r="D6" s="76"/>
      <c r="E6" s="69"/>
    </row>
    <row r="7" spans="1:5" ht="16.5" thickBot="1" x14ac:dyDescent="0.3">
      <c r="B7" s="3"/>
      <c r="C7" s="71" t="s">
        <v>105</v>
      </c>
      <c r="D7" s="77"/>
      <c r="E7" s="77"/>
    </row>
    <row r="8" spans="1:5" ht="33.75" customHeight="1" thickBot="1" x14ac:dyDescent="0.3">
      <c r="A8" s="342" t="s">
        <v>106</v>
      </c>
      <c r="B8" s="342" t="s">
        <v>38</v>
      </c>
      <c r="C8" s="310" t="s">
        <v>412</v>
      </c>
    </row>
    <row r="9" spans="1:5" ht="29.25" customHeight="1" x14ac:dyDescent="0.25">
      <c r="A9" s="308" t="s">
        <v>39</v>
      </c>
      <c r="B9" s="343" t="s">
        <v>438</v>
      </c>
      <c r="C9" s="350">
        <v>7670209</v>
      </c>
    </row>
    <row r="10" spans="1:5" ht="36" customHeight="1" x14ac:dyDescent="0.25">
      <c r="A10" s="308" t="s">
        <v>41</v>
      </c>
      <c r="B10" s="440" t="s">
        <v>440</v>
      </c>
      <c r="C10" s="351">
        <v>22016178</v>
      </c>
    </row>
    <row r="11" spans="1:5" ht="30" customHeight="1" x14ac:dyDescent="0.25">
      <c r="A11" s="308"/>
      <c r="B11" s="461"/>
      <c r="C11" s="351"/>
    </row>
    <row r="12" spans="1:5" ht="32.25" customHeight="1" x14ac:dyDescent="0.25">
      <c r="A12" s="308"/>
      <c r="B12" s="344"/>
      <c r="C12" s="351"/>
    </row>
    <row r="13" spans="1:5" ht="31.5" customHeight="1" x14ac:dyDescent="0.25">
      <c r="A13" s="308"/>
      <c r="B13" s="344"/>
      <c r="C13" s="351"/>
    </row>
    <row r="14" spans="1:5" ht="35.25" customHeight="1" thickBot="1" x14ac:dyDescent="0.3">
      <c r="A14" s="345"/>
      <c r="B14" s="347"/>
      <c r="C14" s="352"/>
    </row>
    <row r="15" spans="1:5" ht="30" customHeight="1" thickBot="1" x14ac:dyDescent="0.3">
      <c r="A15" s="346"/>
      <c r="B15" s="342" t="s">
        <v>36</v>
      </c>
      <c r="C15" s="353">
        <f>SUM(C9:C14)</f>
        <v>29686387</v>
      </c>
    </row>
    <row r="16" spans="1:5" ht="15" customHeight="1" x14ac:dyDescent="0.25">
      <c r="B16" s="7"/>
      <c r="C16" s="79"/>
    </row>
    <row r="17" spans="2:6" ht="15.75" customHeight="1" x14ac:dyDescent="0.25">
      <c r="B17" s="530"/>
      <c r="C17" s="530"/>
    </row>
    <row r="18" spans="2:6" ht="15.75" customHeight="1" x14ac:dyDescent="0.25">
      <c r="B18" s="530"/>
      <c r="C18" s="530"/>
    </row>
    <row r="19" spans="2:6" ht="17.25" customHeight="1" x14ac:dyDescent="0.25">
      <c r="B19" s="7"/>
      <c r="C19" s="79"/>
    </row>
    <row r="20" spans="2:6" ht="15.75" x14ac:dyDescent="0.25">
      <c r="B20" s="3"/>
      <c r="C20" s="71"/>
    </row>
    <row r="21" spans="2:6" ht="15.75" x14ac:dyDescent="0.25">
      <c r="B21" s="7"/>
      <c r="C21" s="2"/>
    </row>
    <row r="22" spans="2:6" ht="15.75" x14ac:dyDescent="0.25">
      <c r="B22" s="80"/>
      <c r="C22" s="81"/>
    </row>
    <row r="23" spans="2:6" ht="31.5" customHeight="1" x14ac:dyDescent="0.25">
      <c r="B23" s="82"/>
      <c r="C23" s="83"/>
    </row>
    <row r="24" spans="2:6" ht="36" customHeight="1" x14ac:dyDescent="0.25">
      <c r="B24" s="82"/>
      <c r="C24" s="83"/>
    </row>
    <row r="25" spans="2:6" ht="15.75" x14ac:dyDescent="0.25">
      <c r="B25" s="82"/>
      <c r="C25" s="83"/>
    </row>
    <row r="26" spans="2:6" ht="15.75" x14ac:dyDescent="0.25">
      <c r="B26" s="7"/>
      <c r="C26" s="79"/>
    </row>
    <row r="27" spans="2:6" ht="15.75" x14ac:dyDescent="0.25">
      <c r="B27" s="3"/>
      <c r="C27" s="79"/>
    </row>
    <row r="28" spans="2:6" ht="15.75" x14ac:dyDescent="0.25">
      <c r="B28" s="7"/>
      <c r="C28" s="79"/>
    </row>
    <row r="29" spans="2:6" ht="15.75" x14ac:dyDescent="0.25">
      <c r="B29" s="3"/>
      <c r="C29" s="79"/>
    </row>
    <row r="30" spans="2:6" ht="15.75" x14ac:dyDescent="0.25">
      <c r="B30" s="530"/>
      <c r="C30" s="530"/>
      <c r="E30" s="70"/>
      <c r="F30" s="70"/>
    </row>
    <row r="31" spans="2:6" ht="15.75" x14ac:dyDescent="0.25">
      <c r="B31" s="530"/>
      <c r="C31" s="530"/>
    </row>
    <row r="32" spans="2:6" ht="15.75" x14ac:dyDescent="0.25">
      <c r="B32" s="2"/>
      <c r="C32" s="2"/>
    </row>
    <row r="33" spans="2:4" ht="15.75" x14ac:dyDescent="0.25">
      <c r="B33" s="3"/>
      <c r="C33" s="71"/>
    </row>
    <row r="34" spans="2:4" ht="15.75" x14ac:dyDescent="0.25">
      <c r="B34" s="7"/>
      <c r="C34" s="2"/>
      <c r="D34" s="70"/>
    </row>
    <row r="35" spans="2:4" ht="15.75" x14ac:dyDescent="0.25">
      <c r="B35" s="80"/>
      <c r="C35" s="81"/>
      <c r="D35" s="70"/>
    </row>
    <row r="36" spans="2:4" ht="15.75" x14ac:dyDescent="0.25">
      <c r="B36" s="82"/>
      <c r="C36" s="83"/>
      <c r="D36" s="70"/>
    </row>
    <row r="37" spans="2:4" ht="15.75" x14ac:dyDescent="0.25">
      <c r="B37" s="7"/>
      <c r="C37" s="79"/>
    </row>
  </sheetData>
  <mergeCells count="8">
    <mergeCell ref="B30:C30"/>
    <mergeCell ref="B31:C31"/>
    <mergeCell ref="B2:C2"/>
    <mergeCell ref="B3:C3"/>
    <mergeCell ref="B4:C4"/>
    <mergeCell ref="B5:C5"/>
    <mergeCell ref="B17:C17"/>
    <mergeCell ref="B18:C18"/>
  </mergeCells>
  <printOptions horizontalCentered="1"/>
  <pageMargins left="0.25" right="0.25" top="0.75" bottom="0.75" header="0.3" footer="0.3"/>
  <pageSetup paperSize="9" scale="9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2"/>
  <sheetViews>
    <sheetView view="pageBreakPreview" topLeftCell="B4" zoomScale="60" zoomScaleNormal="120" workbookViewId="0">
      <selection activeCell="J10" sqref="J10"/>
    </sheetView>
  </sheetViews>
  <sheetFormatPr defaultRowHeight="12.75" x14ac:dyDescent="0.25"/>
  <cols>
    <col min="1" max="1" width="0.42578125" style="10" hidden="1" customWidth="1"/>
    <col min="2" max="2" width="4.7109375" style="10" customWidth="1"/>
    <col min="3" max="3" width="9.5703125" style="10" customWidth="1"/>
    <col min="4" max="4" width="41.28515625" style="10" customWidth="1"/>
    <col min="5" max="5" width="19.28515625" style="10" customWidth="1"/>
    <col min="6" max="6" width="12.42578125" style="10" customWidth="1"/>
    <col min="7" max="256" width="9.140625" style="10"/>
    <col min="257" max="257" width="0" style="10" hidden="1" customWidth="1"/>
    <col min="258" max="258" width="4.7109375" style="10" customWidth="1"/>
    <col min="259" max="259" width="11.42578125" style="10" customWidth="1"/>
    <col min="260" max="260" width="41.28515625" style="10" customWidth="1"/>
    <col min="261" max="261" width="17.140625" style="10" customWidth="1"/>
    <col min="262" max="512" width="9.140625" style="10"/>
    <col min="513" max="513" width="0" style="10" hidden="1" customWidth="1"/>
    <col min="514" max="514" width="4.7109375" style="10" customWidth="1"/>
    <col min="515" max="515" width="11.42578125" style="10" customWidth="1"/>
    <col min="516" max="516" width="41.28515625" style="10" customWidth="1"/>
    <col min="517" max="517" width="17.140625" style="10" customWidth="1"/>
    <col min="518" max="768" width="9.140625" style="10"/>
    <col min="769" max="769" width="0" style="10" hidden="1" customWidth="1"/>
    <col min="770" max="770" width="4.7109375" style="10" customWidth="1"/>
    <col min="771" max="771" width="11.42578125" style="10" customWidth="1"/>
    <col min="772" max="772" width="41.28515625" style="10" customWidth="1"/>
    <col min="773" max="773" width="17.140625" style="10" customWidth="1"/>
    <col min="774" max="1024" width="9.140625" style="10"/>
    <col min="1025" max="1025" width="0" style="10" hidden="1" customWidth="1"/>
    <col min="1026" max="1026" width="4.7109375" style="10" customWidth="1"/>
    <col min="1027" max="1027" width="11.42578125" style="10" customWidth="1"/>
    <col min="1028" max="1028" width="41.28515625" style="10" customWidth="1"/>
    <col min="1029" max="1029" width="17.140625" style="10" customWidth="1"/>
    <col min="1030" max="1280" width="9.140625" style="10"/>
    <col min="1281" max="1281" width="0" style="10" hidden="1" customWidth="1"/>
    <col min="1282" max="1282" width="4.7109375" style="10" customWidth="1"/>
    <col min="1283" max="1283" width="11.42578125" style="10" customWidth="1"/>
    <col min="1284" max="1284" width="41.28515625" style="10" customWidth="1"/>
    <col min="1285" max="1285" width="17.140625" style="10" customWidth="1"/>
    <col min="1286" max="1536" width="9.140625" style="10"/>
    <col min="1537" max="1537" width="0" style="10" hidden="1" customWidth="1"/>
    <col min="1538" max="1538" width="4.7109375" style="10" customWidth="1"/>
    <col min="1539" max="1539" width="11.42578125" style="10" customWidth="1"/>
    <col min="1540" max="1540" width="41.28515625" style="10" customWidth="1"/>
    <col min="1541" max="1541" width="17.140625" style="10" customWidth="1"/>
    <col min="1542" max="1792" width="9.140625" style="10"/>
    <col min="1793" max="1793" width="0" style="10" hidden="1" customWidth="1"/>
    <col min="1794" max="1794" width="4.7109375" style="10" customWidth="1"/>
    <col min="1795" max="1795" width="11.42578125" style="10" customWidth="1"/>
    <col min="1796" max="1796" width="41.28515625" style="10" customWidth="1"/>
    <col min="1797" max="1797" width="17.140625" style="10" customWidth="1"/>
    <col min="1798" max="2048" width="9.140625" style="10"/>
    <col min="2049" max="2049" width="0" style="10" hidden="1" customWidth="1"/>
    <col min="2050" max="2050" width="4.7109375" style="10" customWidth="1"/>
    <col min="2051" max="2051" width="11.42578125" style="10" customWidth="1"/>
    <col min="2052" max="2052" width="41.28515625" style="10" customWidth="1"/>
    <col min="2053" max="2053" width="17.140625" style="10" customWidth="1"/>
    <col min="2054" max="2304" width="9.140625" style="10"/>
    <col min="2305" max="2305" width="0" style="10" hidden="1" customWidth="1"/>
    <col min="2306" max="2306" width="4.7109375" style="10" customWidth="1"/>
    <col min="2307" max="2307" width="11.42578125" style="10" customWidth="1"/>
    <col min="2308" max="2308" width="41.28515625" style="10" customWidth="1"/>
    <col min="2309" max="2309" width="17.140625" style="10" customWidth="1"/>
    <col min="2310" max="2560" width="9.140625" style="10"/>
    <col min="2561" max="2561" width="0" style="10" hidden="1" customWidth="1"/>
    <col min="2562" max="2562" width="4.7109375" style="10" customWidth="1"/>
    <col min="2563" max="2563" width="11.42578125" style="10" customWidth="1"/>
    <col min="2564" max="2564" width="41.28515625" style="10" customWidth="1"/>
    <col min="2565" max="2565" width="17.140625" style="10" customWidth="1"/>
    <col min="2566" max="2816" width="9.140625" style="10"/>
    <col min="2817" max="2817" width="0" style="10" hidden="1" customWidth="1"/>
    <col min="2818" max="2818" width="4.7109375" style="10" customWidth="1"/>
    <col min="2819" max="2819" width="11.42578125" style="10" customWidth="1"/>
    <col min="2820" max="2820" width="41.28515625" style="10" customWidth="1"/>
    <col min="2821" max="2821" width="17.140625" style="10" customWidth="1"/>
    <col min="2822" max="3072" width="9.140625" style="10"/>
    <col min="3073" max="3073" width="0" style="10" hidden="1" customWidth="1"/>
    <col min="3074" max="3074" width="4.7109375" style="10" customWidth="1"/>
    <col min="3075" max="3075" width="11.42578125" style="10" customWidth="1"/>
    <col min="3076" max="3076" width="41.28515625" style="10" customWidth="1"/>
    <col min="3077" max="3077" width="17.140625" style="10" customWidth="1"/>
    <col min="3078" max="3328" width="9.140625" style="10"/>
    <col min="3329" max="3329" width="0" style="10" hidden="1" customWidth="1"/>
    <col min="3330" max="3330" width="4.7109375" style="10" customWidth="1"/>
    <col min="3331" max="3331" width="11.42578125" style="10" customWidth="1"/>
    <col min="3332" max="3332" width="41.28515625" style="10" customWidth="1"/>
    <col min="3333" max="3333" width="17.140625" style="10" customWidth="1"/>
    <col min="3334" max="3584" width="9.140625" style="10"/>
    <col min="3585" max="3585" width="0" style="10" hidden="1" customWidth="1"/>
    <col min="3586" max="3586" width="4.7109375" style="10" customWidth="1"/>
    <col min="3587" max="3587" width="11.42578125" style="10" customWidth="1"/>
    <col min="3588" max="3588" width="41.28515625" style="10" customWidth="1"/>
    <col min="3589" max="3589" width="17.140625" style="10" customWidth="1"/>
    <col min="3590" max="3840" width="9.140625" style="10"/>
    <col min="3841" max="3841" width="0" style="10" hidden="1" customWidth="1"/>
    <col min="3842" max="3842" width="4.7109375" style="10" customWidth="1"/>
    <col min="3843" max="3843" width="11.42578125" style="10" customWidth="1"/>
    <col min="3844" max="3844" width="41.28515625" style="10" customWidth="1"/>
    <col min="3845" max="3845" width="17.140625" style="10" customWidth="1"/>
    <col min="3846" max="4096" width="9.140625" style="10"/>
    <col min="4097" max="4097" width="0" style="10" hidden="1" customWidth="1"/>
    <col min="4098" max="4098" width="4.7109375" style="10" customWidth="1"/>
    <col min="4099" max="4099" width="11.42578125" style="10" customWidth="1"/>
    <col min="4100" max="4100" width="41.28515625" style="10" customWidth="1"/>
    <col min="4101" max="4101" width="17.140625" style="10" customWidth="1"/>
    <col min="4102" max="4352" width="9.140625" style="10"/>
    <col min="4353" max="4353" width="0" style="10" hidden="1" customWidth="1"/>
    <col min="4354" max="4354" width="4.7109375" style="10" customWidth="1"/>
    <col min="4355" max="4355" width="11.42578125" style="10" customWidth="1"/>
    <col min="4356" max="4356" width="41.28515625" style="10" customWidth="1"/>
    <col min="4357" max="4357" width="17.140625" style="10" customWidth="1"/>
    <col min="4358" max="4608" width="9.140625" style="10"/>
    <col min="4609" max="4609" width="0" style="10" hidden="1" customWidth="1"/>
    <col min="4610" max="4610" width="4.7109375" style="10" customWidth="1"/>
    <col min="4611" max="4611" width="11.42578125" style="10" customWidth="1"/>
    <col min="4612" max="4612" width="41.28515625" style="10" customWidth="1"/>
    <col min="4613" max="4613" width="17.140625" style="10" customWidth="1"/>
    <col min="4614" max="4864" width="9.140625" style="10"/>
    <col min="4865" max="4865" width="0" style="10" hidden="1" customWidth="1"/>
    <col min="4866" max="4866" width="4.7109375" style="10" customWidth="1"/>
    <col min="4867" max="4867" width="11.42578125" style="10" customWidth="1"/>
    <col min="4868" max="4868" width="41.28515625" style="10" customWidth="1"/>
    <col min="4869" max="4869" width="17.140625" style="10" customWidth="1"/>
    <col min="4870" max="5120" width="9.140625" style="10"/>
    <col min="5121" max="5121" width="0" style="10" hidden="1" customWidth="1"/>
    <col min="5122" max="5122" width="4.7109375" style="10" customWidth="1"/>
    <col min="5123" max="5123" width="11.42578125" style="10" customWidth="1"/>
    <col min="5124" max="5124" width="41.28515625" style="10" customWidth="1"/>
    <col min="5125" max="5125" width="17.140625" style="10" customWidth="1"/>
    <col min="5126" max="5376" width="9.140625" style="10"/>
    <col min="5377" max="5377" width="0" style="10" hidden="1" customWidth="1"/>
    <col min="5378" max="5378" width="4.7109375" style="10" customWidth="1"/>
    <col min="5379" max="5379" width="11.42578125" style="10" customWidth="1"/>
    <col min="5380" max="5380" width="41.28515625" style="10" customWidth="1"/>
    <col min="5381" max="5381" width="17.140625" style="10" customWidth="1"/>
    <col min="5382" max="5632" width="9.140625" style="10"/>
    <col min="5633" max="5633" width="0" style="10" hidden="1" customWidth="1"/>
    <col min="5634" max="5634" width="4.7109375" style="10" customWidth="1"/>
    <col min="5635" max="5635" width="11.42578125" style="10" customWidth="1"/>
    <col min="5636" max="5636" width="41.28515625" style="10" customWidth="1"/>
    <col min="5637" max="5637" width="17.140625" style="10" customWidth="1"/>
    <col min="5638" max="5888" width="9.140625" style="10"/>
    <col min="5889" max="5889" width="0" style="10" hidden="1" customWidth="1"/>
    <col min="5890" max="5890" width="4.7109375" style="10" customWidth="1"/>
    <col min="5891" max="5891" width="11.42578125" style="10" customWidth="1"/>
    <col min="5892" max="5892" width="41.28515625" style="10" customWidth="1"/>
    <col min="5893" max="5893" width="17.140625" style="10" customWidth="1"/>
    <col min="5894" max="6144" width="9.140625" style="10"/>
    <col min="6145" max="6145" width="0" style="10" hidden="1" customWidth="1"/>
    <col min="6146" max="6146" width="4.7109375" style="10" customWidth="1"/>
    <col min="6147" max="6147" width="11.42578125" style="10" customWidth="1"/>
    <col min="6148" max="6148" width="41.28515625" style="10" customWidth="1"/>
    <col min="6149" max="6149" width="17.140625" style="10" customWidth="1"/>
    <col min="6150" max="6400" width="9.140625" style="10"/>
    <col min="6401" max="6401" width="0" style="10" hidden="1" customWidth="1"/>
    <col min="6402" max="6402" width="4.7109375" style="10" customWidth="1"/>
    <col min="6403" max="6403" width="11.42578125" style="10" customWidth="1"/>
    <col min="6404" max="6404" width="41.28515625" style="10" customWidth="1"/>
    <col min="6405" max="6405" width="17.140625" style="10" customWidth="1"/>
    <col min="6406" max="6656" width="9.140625" style="10"/>
    <col min="6657" max="6657" width="0" style="10" hidden="1" customWidth="1"/>
    <col min="6658" max="6658" width="4.7109375" style="10" customWidth="1"/>
    <col min="6659" max="6659" width="11.42578125" style="10" customWidth="1"/>
    <col min="6660" max="6660" width="41.28515625" style="10" customWidth="1"/>
    <col min="6661" max="6661" width="17.140625" style="10" customWidth="1"/>
    <col min="6662" max="6912" width="9.140625" style="10"/>
    <col min="6913" max="6913" width="0" style="10" hidden="1" customWidth="1"/>
    <col min="6914" max="6914" width="4.7109375" style="10" customWidth="1"/>
    <col min="6915" max="6915" width="11.42578125" style="10" customWidth="1"/>
    <col min="6916" max="6916" width="41.28515625" style="10" customWidth="1"/>
    <col min="6917" max="6917" width="17.140625" style="10" customWidth="1"/>
    <col min="6918" max="7168" width="9.140625" style="10"/>
    <col min="7169" max="7169" width="0" style="10" hidden="1" customWidth="1"/>
    <col min="7170" max="7170" width="4.7109375" style="10" customWidth="1"/>
    <col min="7171" max="7171" width="11.42578125" style="10" customWidth="1"/>
    <col min="7172" max="7172" width="41.28515625" style="10" customWidth="1"/>
    <col min="7173" max="7173" width="17.140625" style="10" customWidth="1"/>
    <col min="7174" max="7424" width="9.140625" style="10"/>
    <col min="7425" max="7425" width="0" style="10" hidden="1" customWidth="1"/>
    <col min="7426" max="7426" width="4.7109375" style="10" customWidth="1"/>
    <col min="7427" max="7427" width="11.42578125" style="10" customWidth="1"/>
    <col min="7428" max="7428" width="41.28515625" style="10" customWidth="1"/>
    <col min="7429" max="7429" width="17.140625" style="10" customWidth="1"/>
    <col min="7430" max="7680" width="9.140625" style="10"/>
    <col min="7681" max="7681" width="0" style="10" hidden="1" customWidth="1"/>
    <col min="7682" max="7682" width="4.7109375" style="10" customWidth="1"/>
    <col min="7683" max="7683" width="11.42578125" style="10" customWidth="1"/>
    <col min="7684" max="7684" width="41.28515625" style="10" customWidth="1"/>
    <col min="7685" max="7685" width="17.140625" style="10" customWidth="1"/>
    <col min="7686" max="7936" width="9.140625" style="10"/>
    <col min="7937" max="7937" width="0" style="10" hidden="1" customWidth="1"/>
    <col min="7938" max="7938" width="4.7109375" style="10" customWidth="1"/>
    <col min="7939" max="7939" width="11.42578125" style="10" customWidth="1"/>
    <col min="7940" max="7940" width="41.28515625" style="10" customWidth="1"/>
    <col min="7941" max="7941" width="17.140625" style="10" customWidth="1"/>
    <col min="7942" max="8192" width="9.140625" style="10"/>
    <col min="8193" max="8193" width="0" style="10" hidden="1" customWidth="1"/>
    <col min="8194" max="8194" width="4.7109375" style="10" customWidth="1"/>
    <col min="8195" max="8195" width="11.42578125" style="10" customWidth="1"/>
    <col min="8196" max="8196" width="41.28515625" style="10" customWidth="1"/>
    <col min="8197" max="8197" width="17.140625" style="10" customWidth="1"/>
    <col min="8198" max="8448" width="9.140625" style="10"/>
    <col min="8449" max="8449" width="0" style="10" hidden="1" customWidth="1"/>
    <col min="8450" max="8450" width="4.7109375" style="10" customWidth="1"/>
    <col min="8451" max="8451" width="11.42578125" style="10" customWidth="1"/>
    <col min="8452" max="8452" width="41.28515625" style="10" customWidth="1"/>
    <col min="8453" max="8453" width="17.140625" style="10" customWidth="1"/>
    <col min="8454" max="8704" width="9.140625" style="10"/>
    <col min="8705" max="8705" width="0" style="10" hidden="1" customWidth="1"/>
    <col min="8706" max="8706" width="4.7109375" style="10" customWidth="1"/>
    <col min="8707" max="8707" width="11.42578125" style="10" customWidth="1"/>
    <col min="8708" max="8708" width="41.28515625" style="10" customWidth="1"/>
    <col min="8709" max="8709" width="17.140625" style="10" customWidth="1"/>
    <col min="8710" max="8960" width="9.140625" style="10"/>
    <col min="8961" max="8961" width="0" style="10" hidden="1" customWidth="1"/>
    <col min="8962" max="8962" width="4.7109375" style="10" customWidth="1"/>
    <col min="8963" max="8963" width="11.42578125" style="10" customWidth="1"/>
    <col min="8964" max="8964" width="41.28515625" style="10" customWidth="1"/>
    <col min="8965" max="8965" width="17.140625" style="10" customWidth="1"/>
    <col min="8966" max="9216" width="9.140625" style="10"/>
    <col min="9217" max="9217" width="0" style="10" hidden="1" customWidth="1"/>
    <col min="9218" max="9218" width="4.7109375" style="10" customWidth="1"/>
    <col min="9219" max="9219" width="11.42578125" style="10" customWidth="1"/>
    <col min="9220" max="9220" width="41.28515625" style="10" customWidth="1"/>
    <col min="9221" max="9221" width="17.140625" style="10" customWidth="1"/>
    <col min="9222" max="9472" width="9.140625" style="10"/>
    <col min="9473" max="9473" width="0" style="10" hidden="1" customWidth="1"/>
    <col min="9474" max="9474" width="4.7109375" style="10" customWidth="1"/>
    <col min="9475" max="9475" width="11.42578125" style="10" customWidth="1"/>
    <col min="9476" max="9476" width="41.28515625" style="10" customWidth="1"/>
    <col min="9477" max="9477" width="17.140625" style="10" customWidth="1"/>
    <col min="9478" max="9728" width="9.140625" style="10"/>
    <col min="9729" max="9729" width="0" style="10" hidden="1" customWidth="1"/>
    <col min="9730" max="9730" width="4.7109375" style="10" customWidth="1"/>
    <col min="9731" max="9731" width="11.42578125" style="10" customWidth="1"/>
    <col min="9732" max="9732" width="41.28515625" style="10" customWidth="1"/>
    <col min="9733" max="9733" width="17.140625" style="10" customWidth="1"/>
    <col min="9734" max="9984" width="9.140625" style="10"/>
    <col min="9985" max="9985" width="0" style="10" hidden="1" customWidth="1"/>
    <col min="9986" max="9986" width="4.7109375" style="10" customWidth="1"/>
    <col min="9987" max="9987" width="11.42578125" style="10" customWidth="1"/>
    <col min="9988" max="9988" width="41.28515625" style="10" customWidth="1"/>
    <col min="9989" max="9989" width="17.140625" style="10" customWidth="1"/>
    <col min="9990" max="10240" width="9.140625" style="10"/>
    <col min="10241" max="10241" width="0" style="10" hidden="1" customWidth="1"/>
    <col min="10242" max="10242" width="4.7109375" style="10" customWidth="1"/>
    <col min="10243" max="10243" width="11.42578125" style="10" customWidth="1"/>
    <col min="10244" max="10244" width="41.28515625" style="10" customWidth="1"/>
    <col min="10245" max="10245" width="17.140625" style="10" customWidth="1"/>
    <col min="10246" max="10496" width="9.140625" style="10"/>
    <col min="10497" max="10497" width="0" style="10" hidden="1" customWidth="1"/>
    <col min="10498" max="10498" width="4.7109375" style="10" customWidth="1"/>
    <col min="10499" max="10499" width="11.42578125" style="10" customWidth="1"/>
    <col min="10500" max="10500" width="41.28515625" style="10" customWidth="1"/>
    <col min="10501" max="10501" width="17.140625" style="10" customWidth="1"/>
    <col min="10502" max="10752" width="9.140625" style="10"/>
    <col min="10753" max="10753" width="0" style="10" hidden="1" customWidth="1"/>
    <col min="10754" max="10754" width="4.7109375" style="10" customWidth="1"/>
    <col min="10755" max="10755" width="11.42578125" style="10" customWidth="1"/>
    <col min="10756" max="10756" width="41.28515625" style="10" customWidth="1"/>
    <col min="10757" max="10757" width="17.140625" style="10" customWidth="1"/>
    <col min="10758" max="11008" width="9.140625" style="10"/>
    <col min="11009" max="11009" width="0" style="10" hidden="1" customWidth="1"/>
    <col min="11010" max="11010" width="4.7109375" style="10" customWidth="1"/>
    <col min="11011" max="11011" width="11.42578125" style="10" customWidth="1"/>
    <col min="11012" max="11012" width="41.28515625" style="10" customWidth="1"/>
    <col min="11013" max="11013" width="17.140625" style="10" customWidth="1"/>
    <col min="11014" max="11264" width="9.140625" style="10"/>
    <col min="11265" max="11265" width="0" style="10" hidden="1" customWidth="1"/>
    <col min="11266" max="11266" width="4.7109375" style="10" customWidth="1"/>
    <col min="11267" max="11267" width="11.42578125" style="10" customWidth="1"/>
    <col min="11268" max="11268" width="41.28515625" style="10" customWidth="1"/>
    <col min="11269" max="11269" width="17.140625" style="10" customWidth="1"/>
    <col min="11270" max="11520" width="9.140625" style="10"/>
    <col min="11521" max="11521" width="0" style="10" hidden="1" customWidth="1"/>
    <col min="11522" max="11522" width="4.7109375" style="10" customWidth="1"/>
    <col min="11523" max="11523" width="11.42578125" style="10" customWidth="1"/>
    <col min="11524" max="11524" width="41.28515625" style="10" customWidth="1"/>
    <col min="11525" max="11525" width="17.140625" style="10" customWidth="1"/>
    <col min="11526" max="11776" width="9.140625" style="10"/>
    <col min="11777" max="11777" width="0" style="10" hidden="1" customWidth="1"/>
    <col min="11778" max="11778" width="4.7109375" style="10" customWidth="1"/>
    <col min="11779" max="11779" width="11.42578125" style="10" customWidth="1"/>
    <col min="11780" max="11780" width="41.28515625" style="10" customWidth="1"/>
    <col min="11781" max="11781" width="17.140625" style="10" customWidth="1"/>
    <col min="11782" max="12032" width="9.140625" style="10"/>
    <col min="12033" max="12033" width="0" style="10" hidden="1" customWidth="1"/>
    <col min="12034" max="12034" width="4.7109375" style="10" customWidth="1"/>
    <col min="12035" max="12035" width="11.42578125" style="10" customWidth="1"/>
    <col min="12036" max="12036" width="41.28515625" style="10" customWidth="1"/>
    <col min="12037" max="12037" width="17.140625" style="10" customWidth="1"/>
    <col min="12038" max="12288" width="9.140625" style="10"/>
    <col min="12289" max="12289" width="0" style="10" hidden="1" customWidth="1"/>
    <col min="12290" max="12290" width="4.7109375" style="10" customWidth="1"/>
    <col min="12291" max="12291" width="11.42578125" style="10" customWidth="1"/>
    <col min="12292" max="12292" width="41.28515625" style="10" customWidth="1"/>
    <col min="12293" max="12293" width="17.140625" style="10" customWidth="1"/>
    <col min="12294" max="12544" width="9.140625" style="10"/>
    <col min="12545" max="12545" width="0" style="10" hidden="1" customWidth="1"/>
    <col min="12546" max="12546" width="4.7109375" style="10" customWidth="1"/>
    <col min="12547" max="12547" width="11.42578125" style="10" customWidth="1"/>
    <col min="12548" max="12548" width="41.28515625" style="10" customWidth="1"/>
    <col min="12549" max="12549" width="17.140625" style="10" customWidth="1"/>
    <col min="12550" max="12800" width="9.140625" style="10"/>
    <col min="12801" max="12801" width="0" style="10" hidden="1" customWidth="1"/>
    <col min="12802" max="12802" width="4.7109375" style="10" customWidth="1"/>
    <col min="12803" max="12803" width="11.42578125" style="10" customWidth="1"/>
    <col min="12804" max="12804" width="41.28515625" style="10" customWidth="1"/>
    <col min="12805" max="12805" width="17.140625" style="10" customWidth="1"/>
    <col min="12806" max="13056" width="9.140625" style="10"/>
    <col min="13057" max="13057" width="0" style="10" hidden="1" customWidth="1"/>
    <col min="13058" max="13058" width="4.7109375" style="10" customWidth="1"/>
    <col min="13059" max="13059" width="11.42578125" style="10" customWidth="1"/>
    <col min="13060" max="13060" width="41.28515625" style="10" customWidth="1"/>
    <col min="13061" max="13061" width="17.140625" style="10" customWidth="1"/>
    <col min="13062" max="13312" width="9.140625" style="10"/>
    <col min="13313" max="13313" width="0" style="10" hidden="1" customWidth="1"/>
    <col min="13314" max="13314" width="4.7109375" style="10" customWidth="1"/>
    <col min="13315" max="13315" width="11.42578125" style="10" customWidth="1"/>
    <col min="13316" max="13316" width="41.28515625" style="10" customWidth="1"/>
    <col min="13317" max="13317" width="17.140625" style="10" customWidth="1"/>
    <col min="13318" max="13568" width="9.140625" style="10"/>
    <col min="13569" max="13569" width="0" style="10" hidden="1" customWidth="1"/>
    <col min="13570" max="13570" width="4.7109375" style="10" customWidth="1"/>
    <col min="13571" max="13571" width="11.42578125" style="10" customWidth="1"/>
    <col min="13572" max="13572" width="41.28515625" style="10" customWidth="1"/>
    <col min="13573" max="13573" width="17.140625" style="10" customWidth="1"/>
    <col min="13574" max="13824" width="9.140625" style="10"/>
    <col min="13825" max="13825" width="0" style="10" hidden="1" customWidth="1"/>
    <col min="13826" max="13826" width="4.7109375" style="10" customWidth="1"/>
    <col min="13827" max="13827" width="11.42578125" style="10" customWidth="1"/>
    <col min="13828" max="13828" width="41.28515625" style="10" customWidth="1"/>
    <col min="13829" max="13829" width="17.140625" style="10" customWidth="1"/>
    <col min="13830" max="14080" width="9.140625" style="10"/>
    <col min="14081" max="14081" width="0" style="10" hidden="1" customWidth="1"/>
    <col min="14082" max="14082" width="4.7109375" style="10" customWidth="1"/>
    <col min="14083" max="14083" width="11.42578125" style="10" customWidth="1"/>
    <col min="14084" max="14084" width="41.28515625" style="10" customWidth="1"/>
    <col min="14085" max="14085" width="17.140625" style="10" customWidth="1"/>
    <col min="14086" max="14336" width="9.140625" style="10"/>
    <col min="14337" max="14337" width="0" style="10" hidden="1" customWidth="1"/>
    <col min="14338" max="14338" width="4.7109375" style="10" customWidth="1"/>
    <col min="14339" max="14339" width="11.42578125" style="10" customWidth="1"/>
    <col min="14340" max="14340" width="41.28515625" style="10" customWidth="1"/>
    <col min="14341" max="14341" width="17.140625" style="10" customWidth="1"/>
    <col min="14342" max="14592" width="9.140625" style="10"/>
    <col min="14593" max="14593" width="0" style="10" hidden="1" customWidth="1"/>
    <col min="14594" max="14594" width="4.7109375" style="10" customWidth="1"/>
    <col min="14595" max="14595" width="11.42578125" style="10" customWidth="1"/>
    <col min="14596" max="14596" width="41.28515625" style="10" customWidth="1"/>
    <col min="14597" max="14597" width="17.140625" style="10" customWidth="1"/>
    <col min="14598" max="14848" width="9.140625" style="10"/>
    <col min="14849" max="14849" width="0" style="10" hidden="1" customWidth="1"/>
    <col min="14850" max="14850" width="4.7109375" style="10" customWidth="1"/>
    <col min="14851" max="14851" width="11.42578125" style="10" customWidth="1"/>
    <col min="14852" max="14852" width="41.28515625" style="10" customWidth="1"/>
    <col min="14853" max="14853" width="17.140625" style="10" customWidth="1"/>
    <col min="14854" max="15104" width="9.140625" style="10"/>
    <col min="15105" max="15105" width="0" style="10" hidden="1" customWidth="1"/>
    <col min="15106" max="15106" width="4.7109375" style="10" customWidth="1"/>
    <col min="15107" max="15107" width="11.42578125" style="10" customWidth="1"/>
    <col min="15108" max="15108" width="41.28515625" style="10" customWidth="1"/>
    <col min="15109" max="15109" width="17.140625" style="10" customWidth="1"/>
    <col min="15110" max="15360" width="9.140625" style="10"/>
    <col min="15361" max="15361" width="0" style="10" hidden="1" customWidth="1"/>
    <col min="15362" max="15362" width="4.7109375" style="10" customWidth="1"/>
    <col min="15363" max="15363" width="11.42578125" style="10" customWidth="1"/>
    <col min="15364" max="15364" width="41.28515625" style="10" customWidth="1"/>
    <col min="15365" max="15365" width="17.140625" style="10" customWidth="1"/>
    <col min="15366" max="15616" width="9.140625" style="10"/>
    <col min="15617" max="15617" width="0" style="10" hidden="1" customWidth="1"/>
    <col min="15618" max="15618" width="4.7109375" style="10" customWidth="1"/>
    <col min="15619" max="15619" width="11.42578125" style="10" customWidth="1"/>
    <col min="15620" max="15620" width="41.28515625" style="10" customWidth="1"/>
    <col min="15621" max="15621" width="17.140625" style="10" customWidth="1"/>
    <col min="15622" max="15872" width="9.140625" style="10"/>
    <col min="15873" max="15873" width="0" style="10" hidden="1" customWidth="1"/>
    <col min="15874" max="15874" width="4.7109375" style="10" customWidth="1"/>
    <col min="15875" max="15875" width="11.42578125" style="10" customWidth="1"/>
    <col min="15876" max="15876" width="41.28515625" style="10" customWidth="1"/>
    <col min="15877" max="15877" width="17.140625" style="10" customWidth="1"/>
    <col min="15878" max="16128" width="9.140625" style="10"/>
    <col min="16129" max="16129" width="0" style="10" hidden="1" customWidth="1"/>
    <col min="16130" max="16130" width="4.7109375" style="10" customWidth="1"/>
    <col min="16131" max="16131" width="11.42578125" style="10" customWidth="1"/>
    <col min="16132" max="16132" width="41.28515625" style="10" customWidth="1"/>
    <col min="16133" max="16133" width="17.140625" style="10" customWidth="1"/>
    <col min="16134" max="16384" width="9.140625" style="10"/>
  </cols>
  <sheetData>
    <row r="1" spans="3:6" hidden="1" x14ac:dyDescent="0.25"/>
    <row r="2" spans="3:6" hidden="1" x14ac:dyDescent="0.25"/>
    <row r="3" spans="3:6" hidden="1" x14ac:dyDescent="0.25"/>
    <row r="4" spans="3:6" ht="15.75" customHeight="1" x14ac:dyDescent="0.25">
      <c r="F4" s="10" t="s">
        <v>477</v>
      </c>
    </row>
    <row r="5" spans="3:6" ht="15.75" x14ac:dyDescent="0.25">
      <c r="C5" s="533"/>
      <c r="D5" s="631"/>
      <c r="E5" s="631"/>
    </row>
    <row r="6" spans="3:6" ht="13.5" hidden="1" customHeight="1" thickBot="1" x14ac:dyDescent="0.3">
      <c r="C6" s="312"/>
      <c r="D6" s="312"/>
      <c r="E6" s="312"/>
    </row>
    <row r="7" spans="3:6" ht="13.5" customHeight="1" x14ac:dyDescent="0.25">
      <c r="C7" s="312"/>
      <c r="D7" s="312"/>
      <c r="E7" s="312"/>
    </row>
    <row r="8" spans="3:6" ht="13.5" customHeight="1" x14ac:dyDescent="0.25">
      <c r="C8" s="533"/>
      <c r="D8" s="533"/>
      <c r="E8" s="533"/>
    </row>
    <row r="9" spans="3:6" ht="13.5" customHeight="1" x14ac:dyDescent="0.25">
      <c r="C9" s="533" t="s">
        <v>424</v>
      </c>
      <c r="D9" s="533"/>
      <c r="E9" s="533"/>
    </row>
    <row r="10" spans="3:6" ht="13.5" customHeight="1" x14ac:dyDescent="0.25"/>
    <row r="11" spans="3:6" ht="13.5" customHeight="1" x14ac:dyDescent="0.25"/>
    <row r="12" spans="3:6" ht="12.75" customHeight="1" thickBot="1" x14ac:dyDescent="0.3">
      <c r="E12" s="84" t="s">
        <v>130</v>
      </c>
    </row>
    <row r="13" spans="3:6" s="20" customFormat="1" ht="29.25" thickBot="1" x14ac:dyDescent="0.3">
      <c r="C13" s="313" t="s">
        <v>106</v>
      </c>
      <c r="D13" s="313" t="s">
        <v>38</v>
      </c>
      <c r="E13" s="313" t="s">
        <v>419</v>
      </c>
      <c r="F13" s="19"/>
    </row>
    <row r="14" spans="3:6" s="21" customFormat="1" ht="27" customHeight="1" thickBot="1" x14ac:dyDescent="0.3">
      <c r="C14" s="314" t="s">
        <v>39</v>
      </c>
      <c r="D14" s="315" t="s">
        <v>114</v>
      </c>
      <c r="E14" s="348">
        <v>15130000</v>
      </c>
    </row>
    <row r="15" spans="3:6" s="21" customFormat="1" ht="27" customHeight="1" thickBot="1" x14ac:dyDescent="0.3">
      <c r="C15" s="314" t="s">
        <v>41</v>
      </c>
      <c r="D15" s="315" t="s">
        <v>131</v>
      </c>
      <c r="E15" s="349"/>
    </row>
    <row r="16" spans="3:6" s="21" customFormat="1" ht="29.25" customHeight="1" thickBot="1" x14ac:dyDescent="0.3">
      <c r="C16" s="299"/>
      <c r="D16" s="316" t="s">
        <v>132</v>
      </c>
      <c r="E16" s="317">
        <f>SUM(E14:E15)</f>
        <v>15130000</v>
      </c>
    </row>
    <row r="17" ht="24" customHeight="1" x14ac:dyDescent="0.25"/>
    <row r="18" ht="25.5" customHeight="1" x14ac:dyDescent="0.25"/>
    <row r="20" s="22" customFormat="1" x14ac:dyDescent="0.25"/>
    <row r="24" s="22" customFormat="1" x14ac:dyDescent="0.25"/>
    <row r="25" s="22" customFormat="1" x14ac:dyDescent="0.25"/>
    <row r="28" s="23" customFormat="1" ht="13.5" x14ac:dyDescent="0.25"/>
    <row r="32" s="22" customFormat="1" x14ac:dyDescent="0.25"/>
  </sheetData>
  <mergeCells count="3">
    <mergeCell ref="C5:E5"/>
    <mergeCell ref="C8:E8"/>
    <mergeCell ref="C9:E9"/>
  </mergeCells>
  <printOptions horizontalCentered="1"/>
  <pageMargins left="0.78740157480314965" right="0.78740157480314965" top="0.74803149606299213" bottom="0.98425196850393704" header="0.78740157480314965" footer="0.9055118110236221"/>
  <pageSetup paperSize="9" orientation="landscape" r:id="rId1"/>
  <headerFooter alignWithMargins="0">
    <oddHeader>&amp;C&amp;12 &amp;R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H35"/>
  <sheetViews>
    <sheetView view="pageBreakPreview" zoomScale="60" zoomScaleNormal="140" workbookViewId="0">
      <selection activeCell="O12" sqref="O12"/>
    </sheetView>
  </sheetViews>
  <sheetFormatPr defaultRowHeight="12.75" x14ac:dyDescent="0.2"/>
  <cols>
    <col min="1" max="1" width="2.5703125" style="85" customWidth="1"/>
    <col min="2" max="2" width="3.85546875" style="85" customWidth="1"/>
    <col min="3" max="3" width="30.7109375" style="85" customWidth="1"/>
    <col min="4" max="4" width="9.42578125" style="85" customWidth="1"/>
    <col min="5" max="5" width="13.42578125" style="85" customWidth="1"/>
    <col min="6" max="6" width="31.140625" style="85" customWidth="1"/>
    <col min="7" max="7" width="9.85546875" style="85" customWidth="1"/>
    <col min="8" max="8" width="14.42578125" style="85" customWidth="1"/>
    <col min="9" max="256" width="9.140625" style="85"/>
    <col min="257" max="257" width="2.5703125" style="85" customWidth="1"/>
    <col min="258" max="258" width="3.85546875" style="85" customWidth="1"/>
    <col min="259" max="259" width="30.7109375" style="85" customWidth="1"/>
    <col min="260" max="260" width="9.42578125" style="85" customWidth="1"/>
    <col min="261" max="261" width="13.42578125" style="85" customWidth="1"/>
    <col min="262" max="262" width="31.140625" style="85" customWidth="1"/>
    <col min="263" max="263" width="9.85546875" style="85" customWidth="1"/>
    <col min="264" max="264" width="13.28515625" style="85" customWidth="1"/>
    <col min="265" max="512" width="9.140625" style="85"/>
    <col min="513" max="513" width="2.5703125" style="85" customWidth="1"/>
    <col min="514" max="514" width="3.85546875" style="85" customWidth="1"/>
    <col min="515" max="515" width="30.7109375" style="85" customWidth="1"/>
    <col min="516" max="516" width="9.42578125" style="85" customWidth="1"/>
    <col min="517" max="517" width="13.42578125" style="85" customWidth="1"/>
    <col min="518" max="518" width="31.140625" style="85" customWidth="1"/>
    <col min="519" max="519" width="9.85546875" style="85" customWidth="1"/>
    <col min="520" max="520" width="13.28515625" style="85" customWidth="1"/>
    <col min="521" max="768" width="9.140625" style="85"/>
    <col min="769" max="769" width="2.5703125" style="85" customWidth="1"/>
    <col min="770" max="770" width="3.85546875" style="85" customWidth="1"/>
    <col min="771" max="771" width="30.7109375" style="85" customWidth="1"/>
    <col min="772" max="772" width="9.42578125" style="85" customWidth="1"/>
    <col min="773" max="773" width="13.42578125" style="85" customWidth="1"/>
    <col min="774" max="774" width="31.140625" style="85" customWidth="1"/>
    <col min="775" max="775" width="9.85546875" style="85" customWidth="1"/>
    <col min="776" max="776" width="13.28515625" style="85" customWidth="1"/>
    <col min="777" max="1024" width="9.140625" style="85"/>
    <col min="1025" max="1025" width="2.5703125" style="85" customWidth="1"/>
    <col min="1026" max="1026" width="3.85546875" style="85" customWidth="1"/>
    <col min="1027" max="1027" width="30.7109375" style="85" customWidth="1"/>
    <col min="1028" max="1028" width="9.42578125" style="85" customWidth="1"/>
    <col min="1029" max="1029" width="13.42578125" style="85" customWidth="1"/>
    <col min="1030" max="1030" width="31.140625" style="85" customWidth="1"/>
    <col min="1031" max="1031" width="9.85546875" style="85" customWidth="1"/>
    <col min="1032" max="1032" width="13.28515625" style="85" customWidth="1"/>
    <col min="1033" max="1280" width="9.140625" style="85"/>
    <col min="1281" max="1281" width="2.5703125" style="85" customWidth="1"/>
    <col min="1282" max="1282" width="3.85546875" style="85" customWidth="1"/>
    <col min="1283" max="1283" width="30.7109375" style="85" customWidth="1"/>
    <col min="1284" max="1284" width="9.42578125" style="85" customWidth="1"/>
    <col min="1285" max="1285" width="13.42578125" style="85" customWidth="1"/>
    <col min="1286" max="1286" width="31.140625" style="85" customWidth="1"/>
    <col min="1287" max="1287" width="9.85546875" style="85" customWidth="1"/>
    <col min="1288" max="1288" width="13.28515625" style="85" customWidth="1"/>
    <col min="1289" max="1536" width="9.140625" style="85"/>
    <col min="1537" max="1537" width="2.5703125" style="85" customWidth="1"/>
    <col min="1538" max="1538" width="3.85546875" style="85" customWidth="1"/>
    <col min="1539" max="1539" width="30.7109375" style="85" customWidth="1"/>
    <col min="1540" max="1540" width="9.42578125" style="85" customWidth="1"/>
    <col min="1541" max="1541" width="13.42578125" style="85" customWidth="1"/>
    <col min="1542" max="1542" width="31.140625" style="85" customWidth="1"/>
    <col min="1543" max="1543" width="9.85546875" style="85" customWidth="1"/>
    <col min="1544" max="1544" width="13.28515625" style="85" customWidth="1"/>
    <col min="1545" max="1792" width="9.140625" style="85"/>
    <col min="1793" max="1793" width="2.5703125" style="85" customWidth="1"/>
    <col min="1794" max="1794" width="3.85546875" style="85" customWidth="1"/>
    <col min="1795" max="1795" width="30.7109375" style="85" customWidth="1"/>
    <col min="1796" max="1796" width="9.42578125" style="85" customWidth="1"/>
    <col min="1797" max="1797" width="13.42578125" style="85" customWidth="1"/>
    <col min="1798" max="1798" width="31.140625" style="85" customWidth="1"/>
    <col min="1799" max="1799" width="9.85546875" style="85" customWidth="1"/>
    <col min="1800" max="1800" width="13.28515625" style="85" customWidth="1"/>
    <col min="1801" max="2048" width="9.140625" style="85"/>
    <col min="2049" max="2049" width="2.5703125" style="85" customWidth="1"/>
    <col min="2050" max="2050" width="3.85546875" style="85" customWidth="1"/>
    <col min="2051" max="2051" width="30.7109375" style="85" customWidth="1"/>
    <col min="2052" max="2052" width="9.42578125" style="85" customWidth="1"/>
    <col min="2053" max="2053" width="13.42578125" style="85" customWidth="1"/>
    <col min="2054" max="2054" width="31.140625" style="85" customWidth="1"/>
    <col min="2055" max="2055" width="9.85546875" style="85" customWidth="1"/>
    <col min="2056" max="2056" width="13.28515625" style="85" customWidth="1"/>
    <col min="2057" max="2304" width="9.140625" style="85"/>
    <col min="2305" max="2305" width="2.5703125" style="85" customWidth="1"/>
    <col min="2306" max="2306" width="3.85546875" style="85" customWidth="1"/>
    <col min="2307" max="2307" width="30.7109375" style="85" customWidth="1"/>
    <col min="2308" max="2308" width="9.42578125" style="85" customWidth="1"/>
    <col min="2309" max="2309" width="13.42578125" style="85" customWidth="1"/>
    <col min="2310" max="2310" width="31.140625" style="85" customWidth="1"/>
    <col min="2311" max="2311" width="9.85546875" style="85" customWidth="1"/>
    <col min="2312" max="2312" width="13.28515625" style="85" customWidth="1"/>
    <col min="2313" max="2560" width="9.140625" style="85"/>
    <col min="2561" max="2561" width="2.5703125" style="85" customWidth="1"/>
    <col min="2562" max="2562" width="3.85546875" style="85" customWidth="1"/>
    <col min="2563" max="2563" width="30.7109375" style="85" customWidth="1"/>
    <col min="2564" max="2564" width="9.42578125" style="85" customWidth="1"/>
    <col min="2565" max="2565" width="13.42578125" style="85" customWidth="1"/>
    <col min="2566" max="2566" width="31.140625" style="85" customWidth="1"/>
    <col min="2567" max="2567" width="9.85546875" style="85" customWidth="1"/>
    <col min="2568" max="2568" width="13.28515625" style="85" customWidth="1"/>
    <col min="2569" max="2816" width="9.140625" style="85"/>
    <col min="2817" max="2817" width="2.5703125" style="85" customWidth="1"/>
    <col min="2818" max="2818" width="3.85546875" style="85" customWidth="1"/>
    <col min="2819" max="2819" width="30.7109375" style="85" customWidth="1"/>
    <col min="2820" max="2820" width="9.42578125" style="85" customWidth="1"/>
    <col min="2821" max="2821" width="13.42578125" style="85" customWidth="1"/>
    <col min="2822" max="2822" width="31.140625" style="85" customWidth="1"/>
    <col min="2823" max="2823" width="9.85546875" style="85" customWidth="1"/>
    <col min="2824" max="2824" width="13.28515625" style="85" customWidth="1"/>
    <col min="2825" max="3072" width="9.140625" style="85"/>
    <col min="3073" max="3073" width="2.5703125" style="85" customWidth="1"/>
    <col min="3074" max="3074" width="3.85546875" style="85" customWidth="1"/>
    <col min="3075" max="3075" width="30.7109375" style="85" customWidth="1"/>
    <col min="3076" max="3076" width="9.42578125" style="85" customWidth="1"/>
    <col min="3077" max="3077" width="13.42578125" style="85" customWidth="1"/>
    <col min="3078" max="3078" width="31.140625" style="85" customWidth="1"/>
    <col min="3079" max="3079" width="9.85546875" style="85" customWidth="1"/>
    <col min="3080" max="3080" width="13.28515625" style="85" customWidth="1"/>
    <col min="3081" max="3328" width="9.140625" style="85"/>
    <col min="3329" max="3329" width="2.5703125" style="85" customWidth="1"/>
    <col min="3330" max="3330" width="3.85546875" style="85" customWidth="1"/>
    <col min="3331" max="3331" width="30.7109375" style="85" customWidth="1"/>
    <col min="3332" max="3332" width="9.42578125" style="85" customWidth="1"/>
    <col min="3333" max="3333" width="13.42578125" style="85" customWidth="1"/>
    <col min="3334" max="3334" width="31.140625" style="85" customWidth="1"/>
    <col min="3335" max="3335" width="9.85546875" style="85" customWidth="1"/>
    <col min="3336" max="3336" width="13.28515625" style="85" customWidth="1"/>
    <col min="3337" max="3584" width="9.140625" style="85"/>
    <col min="3585" max="3585" width="2.5703125" style="85" customWidth="1"/>
    <col min="3586" max="3586" width="3.85546875" style="85" customWidth="1"/>
    <col min="3587" max="3587" width="30.7109375" style="85" customWidth="1"/>
    <col min="3588" max="3588" width="9.42578125" style="85" customWidth="1"/>
    <col min="3589" max="3589" width="13.42578125" style="85" customWidth="1"/>
    <col min="3590" max="3590" width="31.140625" style="85" customWidth="1"/>
    <col min="3591" max="3591" width="9.85546875" style="85" customWidth="1"/>
    <col min="3592" max="3592" width="13.28515625" style="85" customWidth="1"/>
    <col min="3593" max="3840" width="9.140625" style="85"/>
    <col min="3841" max="3841" width="2.5703125" style="85" customWidth="1"/>
    <col min="3842" max="3842" width="3.85546875" style="85" customWidth="1"/>
    <col min="3843" max="3843" width="30.7109375" style="85" customWidth="1"/>
    <col min="3844" max="3844" width="9.42578125" style="85" customWidth="1"/>
    <col min="3845" max="3845" width="13.42578125" style="85" customWidth="1"/>
    <col min="3846" max="3846" width="31.140625" style="85" customWidth="1"/>
    <col min="3847" max="3847" width="9.85546875" style="85" customWidth="1"/>
    <col min="3848" max="3848" width="13.28515625" style="85" customWidth="1"/>
    <col min="3849" max="4096" width="9.140625" style="85"/>
    <col min="4097" max="4097" width="2.5703125" style="85" customWidth="1"/>
    <col min="4098" max="4098" width="3.85546875" style="85" customWidth="1"/>
    <col min="4099" max="4099" width="30.7109375" style="85" customWidth="1"/>
    <col min="4100" max="4100" width="9.42578125" style="85" customWidth="1"/>
    <col min="4101" max="4101" width="13.42578125" style="85" customWidth="1"/>
    <col min="4102" max="4102" width="31.140625" style="85" customWidth="1"/>
    <col min="4103" max="4103" width="9.85546875" style="85" customWidth="1"/>
    <col min="4104" max="4104" width="13.28515625" style="85" customWidth="1"/>
    <col min="4105" max="4352" width="9.140625" style="85"/>
    <col min="4353" max="4353" width="2.5703125" style="85" customWidth="1"/>
    <col min="4354" max="4354" width="3.85546875" style="85" customWidth="1"/>
    <col min="4355" max="4355" width="30.7109375" style="85" customWidth="1"/>
    <col min="4356" max="4356" width="9.42578125" style="85" customWidth="1"/>
    <col min="4357" max="4357" width="13.42578125" style="85" customWidth="1"/>
    <col min="4358" max="4358" width="31.140625" style="85" customWidth="1"/>
    <col min="4359" max="4359" width="9.85546875" style="85" customWidth="1"/>
    <col min="4360" max="4360" width="13.28515625" style="85" customWidth="1"/>
    <col min="4361" max="4608" width="9.140625" style="85"/>
    <col min="4609" max="4609" width="2.5703125" style="85" customWidth="1"/>
    <col min="4610" max="4610" width="3.85546875" style="85" customWidth="1"/>
    <col min="4611" max="4611" width="30.7109375" style="85" customWidth="1"/>
    <col min="4612" max="4612" width="9.42578125" style="85" customWidth="1"/>
    <col min="4613" max="4613" width="13.42578125" style="85" customWidth="1"/>
    <col min="4614" max="4614" width="31.140625" style="85" customWidth="1"/>
    <col min="4615" max="4615" width="9.85546875" style="85" customWidth="1"/>
    <col min="4616" max="4616" width="13.28515625" style="85" customWidth="1"/>
    <col min="4617" max="4864" width="9.140625" style="85"/>
    <col min="4865" max="4865" width="2.5703125" style="85" customWidth="1"/>
    <col min="4866" max="4866" width="3.85546875" style="85" customWidth="1"/>
    <col min="4867" max="4867" width="30.7109375" style="85" customWidth="1"/>
    <col min="4868" max="4868" width="9.42578125" style="85" customWidth="1"/>
    <col min="4869" max="4869" width="13.42578125" style="85" customWidth="1"/>
    <col min="4870" max="4870" width="31.140625" style="85" customWidth="1"/>
    <col min="4871" max="4871" width="9.85546875" style="85" customWidth="1"/>
    <col min="4872" max="4872" width="13.28515625" style="85" customWidth="1"/>
    <col min="4873" max="5120" width="9.140625" style="85"/>
    <col min="5121" max="5121" width="2.5703125" style="85" customWidth="1"/>
    <col min="5122" max="5122" width="3.85546875" style="85" customWidth="1"/>
    <col min="5123" max="5123" width="30.7109375" style="85" customWidth="1"/>
    <col min="5124" max="5124" width="9.42578125" style="85" customWidth="1"/>
    <col min="5125" max="5125" width="13.42578125" style="85" customWidth="1"/>
    <col min="5126" max="5126" width="31.140625" style="85" customWidth="1"/>
    <col min="5127" max="5127" width="9.85546875" style="85" customWidth="1"/>
    <col min="5128" max="5128" width="13.28515625" style="85" customWidth="1"/>
    <col min="5129" max="5376" width="9.140625" style="85"/>
    <col min="5377" max="5377" width="2.5703125" style="85" customWidth="1"/>
    <col min="5378" max="5378" width="3.85546875" style="85" customWidth="1"/>
    <col min="5379" max="5379" width="30.7109375" style="85" customWidth="1"/>
    <col min="5380" max="5380" width="9.42578125" style="85" customWidth="1"/>
    <col min="5381" max="5381" width="13.42578125" style="85" customWidth="1"/>
    <col min="5382" max="5382" width="31.140625" style="85" customWidth="1"/>
    <col min="5383" max="5383" width="9.85546875" style="85" customWidth="1"/>
    <col min="5384" max="5384" width="13.28515625" style="85" customWidth="1"/>
    <col min="5385" max="5632" width="9.140625" style="85"/>
    <col min="5633" max="5633" width="2.5703125" style="85" customWidth="1"/>
    <col min="5634" max="5634" width="3.85546875" style="85" customWidth="1"/>
    <col min="5635" max="5635" width="30.7109375" style="85" customWidth="1"/>
    <col min="5636" max="5636" width="9.42578125" style="85" customWidth="1"/>
    <col min="5637" max="5637" width="13.42578125" style="85" customWidth="1"/>
    <col min="5638" max="5638" width="31.140625" style="85" customWidth="1"/>
    <col min="5639" max="5639" width="9.85546875" style="85" customWidth="1"/>
    <col min="5640" max="5640" width="13.28515625" style="85" customWidth="1"/>
    <col min="5641" max="5888" width="9.140625" style="85"/>
    <col min="5889" max="5889" width="2.5703125" style="85" customWidth="1"/>
    <col min="5890" max="5890" width="3.85546875" style="85" customWidth="1"/>
    <col min="5891" max="5891" width="30.7109375" style="85" customWidth="1"/>
    <col min="5892" max="5892" width="9.42578125" style="85" customWidth="1"/>
    <col min="5893" max="5893" width="13.42578125" style="85" customWidth="1"/>
    <col min="5894" max="5894" width="31.140625" style="85" customWidth="1"/>
    <col min="5895" max="5895" width="9.85546875" style="85" customWidth="1"/>
    <col min="5896" max="5896" width="13.28515625" style="85" customWidth="1"/>
    <col min="5897" max="6144" width="9.140625" style="85"/>
    <col min="6145" max="6145" width="2.5703125" style="85" customWidth="1"/>
    <col min="6146" max="6146" width="3.85546875" style="85" customWidth="1"/>
    <col min="6147" max="6147" width="30.7109375" style="85" customWidth="1"/>
    <col min="6148" max="6148" width="9.42578125" style="85" customWidth="1"/>
    <col min="6149" max="6149" width="13.42578125" style="85" customWidth="1"/>
    <col min="6150" max="6150" width="31.140625" style="85" customWidth="1"/>
    <col min="6151" max="6151" width="9.85546875" style="85" customWidth="1"/>
    <col min="6152" max="6152" width="13.28515625" style="85" customWidth="1"/>
    <col min="6153" max="6400" width="9.140625" style="85"/>
    <col min="6401" max="6401" width="2.5703125" style="85" customWidth="1"/>
    <col min="6402" max="6402" width="3.85546875" style="85" customWidth="1"/>
    <col min="6403" max="6403" width="30.7109375" style="85" customWidth="1"/>
    <col min="6404" max="6404" width="9.42578125" style="85" customWidth="1"/>
    <col min="6405" max="6405" width="13.42578125" style="85" customWidth="1"/>
    <col min="6406" max="6406" width="31.140625" style="85" customWidth="1"/>
    <col min="6407" max="6407" width="9.85546875" style="85" customWidth="1"/>
    <col min="6408" max="6408" width="13.28515625" style="85" customWidth="1"/>
    <col min="6409" max="6656" width="9.140625" style="85"/>
    <col min="6657" max="6657" width="2.5703125" style="85" customWidth="1"/>
    <col min="6658" max="6658" width="3.85546875" style="85" customWidth="1"/>
    <col min="6659" max="6659" width="30.7109375" style="85" customWidth="1"/>
    <col min="6660" max="6660" width="9.42578125" style="85" customWidth="1"/>
    <col min="6661" max="6661" width="13.42578125" style="85" customWidth="1"/>
    <col min="6662" max="6662" width="31.140625" style="85" customWidth="1"/>
    <col min="6663" max="6663" width="9.85546875" style="85" customWidth="1"/>
    <col min="6664" max="6664" width="13.28515625" style="85" customWidth="1"/>
    <col min="6665" max="6912" width="9.140625" style="85"/>
    <col min="6913" max="6913" width="2.5703125" style="85" customWidth="1"/>
    <col min="6914" max="6914" width="3.85546875" style="85" customWidth="1"/>
    <col min="6915" max="6915" width="30.7109375" style="85" customWidth="1"/>
    <col min="6916" max="6916" width="9.42578125" style="85" customWidth="1"/>
    <col min="6917" max="6917" width="13.42578125" style="85" customWidth="1"/>
    <col min="6918" max="6918" width="31.140625" style="85" customWidth="1"/>
    <col min="6919" max="6919" width="9.85546875" style="85" customWidth="1"/>
    <col min="6920" max="6920" width="13.28515625" style="85" customWidth="1"/>
    <col min="6921" max="7168" width="9.140625" style="85"/>
    <col min="7169" max="7169" width="2.5703125" style="85" customWidth="1"/>
    <col min="7170" max="7170" width="3.85546875" style="85" customWidth="1"/>
    <col min="7171" max="7171" width="30.7109375" style="85" customWidth="1"/>
    <col min="7172" max="7172" width="9.42578125" style="85" customWidth="1"/>
    <col min="7173" max="7173" width="13.42578125" style="85" customWidth="1"/>
    <col min="7174" max="7174" width="31.140625" style="85" customWidth="1"/>
    <col min="7175" max="7175" width="9.85546875" style="85" customWidth="1"/>
    <col min="7176" max="7176" width="13.28515625" style="85" customWidth="1"/>
    <col min="7177" max="7424" width="9.140625" style="85"/>
    <col min="7425" max="7425" width="2.5703125" style="85" customWidth="1"/>
    <col min="7426" max="7426" width="3.85546875" style="85" customWidth="1"/>
    <col min="7427" max="7427" width="30.7109375" style="85" customWidth="1"/>
    <col min="7428" max="7428" width="9.42578125" style="85" customWidth="1"/>
    <col min="7429" max="7429" width="13.42578125" style="85" customWidth="1"/>
    <col min="7430" max="7430" width="31.140625" style="85" customWidth="1"/>
    <col min="7431" max="7431" width="9.85546875" style="85" customWidth="1"/>
    <col min="7432" max="7432" width="13.28515625" style="85" customWidth="1"/>
    <col min="7433" max="7680" width="9.140625" style="85"/>
    <col min="7681" max="7681" width="2.5703125" style="85" customWidth="1"/>
    <col min="7682" max="7682" width="3.85546875" style="85" customWidth="1"/>
    <col min="7683" max="7683" width="30.7109375" style="85" customWidth="1"/>
    <col min="7684" max="7684" width="9.42578125" style="85" customWidth="1"/>
    <col min="7685" max="7685" width="13.42578125" style="85" customWidth="1"/>
    <col min="7686" max="7686" width="31.140625" style="85" customWidth="1"/>
    <col min="7687" max="7687" width="9.85546875" style="85" customWidth="1"/>
    <col min="7688" max="7688" width="13.28515625" style="85" customWidth="1"/>
    <col min="7689" max="7936" width="9.140625" style="85"/>
    <col min="7937" max="7937" width="2.5703125" style="85" customWidth="1"/>
    <col min="7938" max="7938" width="3.85546875" style="85" customWidth="1"/>
    <col min="7939" max="7939" width="30.7109375" style="85" customWidth="1"/>
    <col min="7940" max="7940" width="9.42578125" style="85" customWidth="1"/>
    <col min="7941" max="7941" width="13.42578125" style="85" customWidth="1"/>
    <col min="7942" max="7942" width="31.140625" style="85" customWidth="1"/>
    <col min="7943" max="7943" width="9.85546875" style="85" customWidth="1"/>
    <col min="7944" max="7944" width="13.28515625" style="85" customWidth="1"/>
    <col min="7945" max="8192" width="9.140625" style="85"/>
    <col min="8193" max="8193" width="2.5703125" style="85" customWidth="1"/>
    <col min="8194" max="8194" width="3.85546875" style="85" customWidth="1"/>
    <col min="8195" max="8195" width="30.7109375" style="85" customWidth="1"/>
    <col min="8196" max="8196" width="9.42578125" style="85" customWidth="1"/>
    <col min="8197" max="8197" width="13.42578125" style="85" customWidth="1"/>
    <col min="8198" max="8198" width="31.140625" style="85" customWidth="1"/>
    <col min="8199" max="8199" width="9.85546875" style="85" customWidth="1"/>
    <col min="8200" max="8200" width="13.28515625" style="85" customWidth="1"/>
    <col min="8201" max="8448" width="9.140625" style="85"/>
    <col min="8449" max="8449" width="2.5703125" style="85" customWidth="1"/>
    <col min="8450" max="8450" width="3.85546875" style="85" customWidth="1"/>
    <col min="8451" max="8451" width="30.7109375" style="85" customWidth="1"/>
    <col min="8452" max="8452" width="9.42578125" style="85" customWidth="1"/>
    <col min="8453" max="8453" width="13.42578125" style="85" customWidth="1"/>
    <col min="8454" max="8454" width="31.140625" style="85" customWidth="1"/>
    <col min="8455" max="8455" width="9.85546875" style="85" customWidth="1"/>
    <col min="8456" max="8456" width="13.28515625" style="85" customWidth="1"/>
    <col min="8457" max="8704" width="9.140625" style="85"/>
    <col min="8705" max="8705" width="2.5703125" style="85" customWidth="1"/>
    <col min="8706" max="8706" width="3.85546875" style="85" customWidth="1"/>
    <col min="8707" max="8707" width="30.7109375" style="85" customWidth="1"/>
    <col min="8708" max="8708" width="9.42578125" style="85" customWidth="1"/>
    <col min="8709" max="8709" width="13.42578125" style="85" customWidth="1"/>
    <col min="8710" max="8710" width="31.140625" style="85" customWidth="1"/>
    <col min="8711" max="8711" width="9.85546875" style="85" customWidth="1"/>
    <col min="8712" max="8712" width="13.28515625" style="85" customWidth="1"/>
    <col min="8713" max="8960" width="9.140625" style="85"/>
    <col min="8961" max="8961" width="2.5703125" style="85" customWidth="1"/>
    <col min="8962" max="8962" width="3.85546875" style="85" customWidth="1"/>
    <col min="8963" max="8963" width="30.7109375" style="85" customWidth="1"/>
    <col min="8964" max="8964" width="9.42578125" style="85" customWidth="1"/>
    <col min="8965" max="8965" width="13.42578125" style="85" customWidth="1"/>
    <col min="8966" max="8966" width="31.140625" style="85" customWidth="1"/>
    <col min="8967" max="8967" width="9.85546875" style="85" customWidth="1"/>
    <col min="8968" max="8968" width="13.28515625" style="85" customWidth="1"/>
    <col min="8969" max="9216" width="9.140625" style="85"/>
    <col min="9217" max="9217" width="2.5703125" style="85" customWidth="1"/>
    <col min="9218" max="9218" width="3.85546875" style="85" customWidth="1"/>
    <col min="9219" max="9219" width="30.7109375" style="85" customWidth="1"/>
    <col min="9220" max="9220" width="9.42578125" style="85" customWidth="1"/>
    <col min="9221" max="9221" width="13.42578125" style="85" customWidth="1"/>
    <col min="9222" max="9222" width="31.140625" style="85" customWidth="1"/>
    <col min="9223" max="9223" width="9.85546875" style="85" customWidth="1"/>
    <col min="9224" max="9224" width="13.28515625" style="85" customWidth="1"/>
    <col min="9225" max="9472" width="9.140625" style="85"/>
    <col min="9473" max="9473" width="2.5703125" style="85" customWidth="1"/>
    <col min="9474" max="9474" width="3.85546875" style="85" customWidth="1"/>
    <col min="9475" max="9475" width="30.7109375" style="85" customWidth="1"/>
    <col min="9476" max="9476" width="9.42578125" style="85" customWidth="1"/>
    <col min="9477" max="9477" width="13.42578125" style="85" customWidth="1"/>
    <col min="9478" max="9478" width="31.140625" style="85" customWidth="1"/>
    <col min="9479" max="9479" width="9.85546875" style="85" customWidth="1"/>
    <col min="9480" max="9480" width="13.28515625" style="85" customWidth="1"/>
    <col min="9481" max="9728" width="9.140625" style="85"/>
    <col min="9729" max="9729" width="2.5703125" style="85" customWidth="1"/>
    <col min="9730" max="9730" width="3.85546875" style="85" customWidth="1"/>
    <col min="9731" max="9731" width="30.7109375" style="85" customWidth="1"/>
    <col min="9732" max="9732" width="9.42578125" style="85" customWidth="1"/>
    <col min="9733" max="9733" width="13.42578125" style="85" customWidth="1"/>
    <col min="9734" max="9734" width="31.140625" style="85" customWidth="1"/>
    <col min="9735" max="9735" width="9.85546875" style="85" customWidth="1"/>
    <col min="9736" max="9736" width="13.28515625" style="85" customWidth="1"/>
    <col min="9737" max="9984" width="9.140625" style="85"/>
    <col min="9985" max="9985" width="2.5703125" style="85" customWidth="1"/>
    <col min="9986" max="9986" width="3.85546875" style="85" customWidth="1"/>
    <col min="9987" max="9987" width="30.7109375" style="85" customWidth="1"/>
    <col min="9988" max="9988" width="9.42578125" style="85" customWidth="1"/>
    <col min="9989" max="9989" width="13.42578125" style="85" customWidth="1"/>
    <col min="9990" max="9990" width="31.140625" style="85" customWidth="1"/>
    <col min="9991" max="9991" width="9.85546875" style="85" customWidth="1"/>
    <col min="9992" max="9992" width="13.28515625" style="85" customWidth="1"/>
    <col min="9993" max="10240" width="9.140625" style="85"/>
    <col min="10241" max="10241" width="2.5703125" style="85" customWidth="1"/>
    <col min="10242" max="10242" width="3.85546875" style="85" customWidth="1"/>
    <col min="10243" max="10243" width="30.7109375" style="85" customWidth="1"/>
    <col min="10244" max="10244" width="9.42578125" style="85" customWidth="1"/>
    <col min="10245" max="10245" width="13.42578125" style="85" customWidth="1"/>
    <col min="10246" max="10246" width="31.140625" style="85" customWidth="1"/>
    <col min="10247" max="10247" width="9.85546875" style="85" customWidth="1"/>
    <col min="10248" max="10248" width="13.28515625" style="85" customWidth="1"/>
    <col min="10249" max="10496" width="9.140625" style="85"/>
    <col min="10497" max="10497" width="2.5703125" style="85" customWidth="1"/>
    <col min="10498" max="10498" width="3.85546875" style="85" customWidth="1"/>
    <col min="10499" max="10499" width="30.7109375" style="85" customWidth="1"/>
    <col min="10500" max="10500" width="9.42578125" style="85" customWidth="1"/>
    <col min="10501" max="10501" width="13.42578125" style="85" customWidth="1"/>
    <col min="10502" max="10502" width="31.140625" style="85" customWidth="1"/>
    <col min="10503" max="10503" width="9.85546875" style="85" customWidth="1"/>
    <col min="10504" max="10504" width="13.28515625" style="85" customWidth="1"/>
    <col min="10505" max="10752" width="9.140625" style="85"/>
    <col min="10753" max="10753" width="2.5703125" style="85" customWidth="1"/>
    <col min="10754" max="10754" width="3.85546875" style="85" customWidth="1"/>
    <col min="10755" max="10755" width="30.7109375" style="85" customWidth="1"/>
    <col min="10756" max="10756" width="9.42578125" style="85" customWidth="1"/>
    <col min="10757" max="10757" width="13.42578125" style="85" customWidth="1"/>
    <col min="10758" max="10758" width="31.140625" style="85" customWidth="1"/>
    <col min="10759" max="10759" width="9.85546875" style="85" customWidth="1"/>
    <col min="10760" max="10760" width="13.28515625" style="85" customWidth="1"/>
    <col min="10761" max="11008" width="9.140625" style="85"/>
    <col min="11009" max="11009" width="2.5703125" style="85" customWidth="1"/>
    <col min="11010" max="11010" width="3.85546875" style="85" customWidth="1"/>
    <col min="11011" max="11011" width="30.7109375" style="85" customWidth="1"/>
    <col min="11012" max="11012" width="9.42578125" style="85" customWidth="1"/>
    <col min="11013" max="11013" width="13.42578125" style="85" customWidth="1"/>
    <col min="11014" max="11014" width="31.140625" style="85" customWidth="1"/>
    <col min="11015" max="11015" width="9.85546875" style="85" customWidth="1"/>
    <col min="11016" max="11016" width="13.28515625" style="85" customWidth="1"/>
    <col min="11017" max="11264" width="9.140625" style="85"/>
    <col min="11265" max="11265" width="2.5703125" style="85" customWidth="1"/>
    <col min="11266" max="11266" width="3.85546875" style="85" customWidth="1"/>
    <col min="11267" max="11267" width="30.7109375" style="85" customWidth="1"/>
    <col min="11268" max="11268" width="9.42578125" style="85" customWidth="1"/>
    <col min="11269" max="11269" width="13.42578125" style="85" customWidth="1"/>
    <col min="11270" max="11270" width="31.140625" style="85" customWidth="1"/>
    <col min="11271" max="11271" width="9.85546875" style="85" customWidth="1"/>
    <col min="11272" max="11272" width="13.28515625" style="85" customWidth="1"/>
    <col min="11273" max="11520" width="9.140625" style="85"/>
    <col min="11521" max="11521" width="2.5703125" style="85" customWidth="1"/>
    <col min="11522" max="11522" width="3.85546875" style="85" customWidth="1"/>
    <col min="11523" max="11523" width="30.7109375" style="85" customWidth="1"/>
    <col min="11524" max="11524" width="9.42578125" style="85" customWidth="1"/>
    <col min="11525" max="11525" width="13.42578125" style="85" customWidth="1"/>
    <col min="11526" max="11526" width="31.140625" style="85" customWidth="1"/>
    <col min="11527" max="11527" width="9.85546875" style="85" customWidth="1"/>
    <col min="11528" max="11528" width="13.28515625" style="85" customWidth="1"/>
    <col min="11529" max="11776" width="9.140625" style="85"/>
    <col min="11777" max="11777" width="2.5703125" style="85" customWidth="1"/>
    <col min="11778" max="11778" width="3.85546875" style="85" customWidth="1"/>
    <col min="11779" max="11779" width="30.7109375" style="85" customWidth="1"/>
    <col min="11780" max="11780" width="9.42578125" style="85" customWidth="1"/>
    <col min="11781" max="11781" width="13.42578125" style="85" customWidth="1"/>
    <col min="11782" max="11782" width="31.140625" style="85" customWidth="1"/>
    <col min="11783" max="11783" width="9.85546875" style="85" customWidth="1"/>
    <col min="11784" max="11784" width="13.28515625" style="85" customWidth="1"/>
    <col min="11785" max="12032" width="9.140625" style="85"/>
    <col min="12033" max="12033" width="2.5703125" style="85" customWidth="1"/>
    <col min="12034" max="12034" width="3.85546875" style="85" customWidth="1"/>
    <col min="12035" max="12035" width="30.7109375" style="85" customWidth="1"/>
    <col min="12036" max="12036" width="9.42578125" style="85" customWidth="1"/>
    <col min="12037" max="12037" width="13.42578125" style="85" customWidth="1"/>
    <col min="12038" max="12038" width="31.140625" style="85" customWidth="1"/>
    <col min="12039" max="12039" width="9.85546875" style="85" customWidth="1"/>
    <col min="12040" max="12040" width="13.28515625" style="85" customWidth="1"/>
    <col min="12041" max="12288" width="9.140625" style="85"/>
    <col min="12289" max="12289" width="2.5703125" style="85" customWidth="1"/>
    <col min="12290" max="12290" width="3.85546875" style="85" customWidth="1"/>
    <col min="12291" max="12291" width="30.7109375" style="85" customWidth="1"/>
    <col min="12292" max="12292" width="9.42578125" style="85" customWidth="1"/>
    <col min="12293" max="12293" width="13.42578125" style="85" customWidth="1"/>
    <col min="12294" max="12294" width="31.140625" style="85" customWidth="1"/>
    <col min="12295" max="12295" width="9.85546875" style="85" customWidth="1"/>
    <col min="12296" max="12296" width="13.28515625" style="85" customWidth="1"/>
    <col min="12297" max="12544" width="9.140625" style="85"/>
    <col min="12545" max="12545" width="2.5703125" style="85" customWidth="1"/>
    <col min="12546" max="12546" width="3.85546875" style="85" customWidth="1"/>
    <col min="12547" max="12547" width="30.7109375" style="85" customWidth="1"/>
    <col min="12548" max="12548" width="9.42578125" style="85" customWidth="1"/>
    <col min="12549" max="12549" width="13.42578125" style="85" customWidth="1"/>
    <col min="12550" max="12550" width="31.140625" style="85" customWidth="1"/>
    <col min="12551" max="12551" width="9.85546875" style="85" customWidth="1"/>
    <col min="12552" max="12552" width="13.28515625" style="85" customWidth="1"/>
    <col min="12553" max="12800" width="9.140625" style="85"/>
    <col min="12801" max="12801" width="2.5703125" style="85" customWidth="1"/>
    <col min="12802" max="12802" width="3.85546875" style="85" customWidth="1"/>
    <col min="12803" max="12803" width="30.7109375" style="85" customWidth="1"/>
    <col min="12804" max="12804" width="9.42578125" style="85" customWidth="1"/>
    <col min="12805" max="12805" width="13.42578125" style="85" customWidth="1"/>
    <col min="12806" max="12806" width="31.140625" style="85" customWidth="1"/>
    <col min="12807" max="12807" width="9.85546875" style="85" customWidth="1"/>
    <col min="12808" max="12808" width="13.28515625" style="85" customWidth="1"/>
    <col min="12809" max="13056" width="9.140625" style="85"/>
    <col min="13057" max="13057" width="2.5703125" style="85" customWidth="1"/>
    <col min="13058" max="13058" width="3.85546875" style="85" customWidth="1"/>
    <col min="13059" max="13059" width="30.7109375" style="85" customWidth="1"/>
    <col min="13060" max="13060" width="9.42578125" style="85" customWidth="1"/>
    <col min="13061" max="13061" width="13.42578125" style="85" customWidth="1"/>
    <col min="13062" max="13062" width="31.140625" style="85" customWidth="1"/>
    <col min="13063" max="13063" width="9.85546875" style="85" customWidth="1"/>
    <col min="13064" max="13064" width="13.28515625" style="85" customWidth="1"/>
    <col min="13065" max="13312" width="9.140625" style="85"/>
    <col min="13313" max="13313" width="2.5703125" style="85" customWidth="1"/>
    <col min="13314" max="13314" width="3.85546875" style="85" customWidth="1"/>
    <col min="13315" max="13315" width="30.7109375" style="85" customWidth="1"/>
    <col min="13316" max="13316" width="9.42578125" style="85" customWidth="1"/>
    <col min="13317" max="13317" width="13.42578125" style="85" customWidth="1"/>
    <col min="13318" max="13318" width="31.140625" style="85" customWidth="1"/>
    <col min="13319" max="13319" width="9.85546875" style="85" customWidth="1"/>
    <col min="13320" max="13320" width="13.28515625" style="85" customWidth="1"/>
    <col min="13321" max="13568" width="9.140625" style="85"/>
    <col min="13569" max="13569" width="2.5703125" style="85" customWidth="1"/>
    <col min="13570" max="13570" width="3.85546875" style="85" customWidth="1"/>
    <col min="13571" max="13571" width="30.7109375" style="85" customWidth="1"/>
    <col min="13572" max="13572" width="9.42578125" style="85" customWidth="1"/>
    <col min="13573" max="13573" width="13.42578125" style="85" customWidth="1"/>
    <col min="13574" max="13574" width="31.140625" style="85" customWidth="1"/>
    <col min="13575" max="13575" width="9.85546875" style="85" customWidth="1"/>
    <col min="13576" max="13576" width="13.28515625" style="85" customWidth="1"/>
    <col min="13577" max="13824" width="9.140625" style="85"/>
    <col min="13825" max="13825" width="2.5703125" style="85" customWidth="1"/>
    <col min="13826" max="13826" width="3.85546875" style="85" customWidth="1"/>
    <col min="13827" max="13827" width="30.7109375" style="85" customWidth="1"/>
    <col min="13828" max="13828" width="9.42578125" style="85" customWidth="1"/>
    <col min="13829" max="13829" width="13.42578125" style="85" customWidth="1"/>
    <col min="13830" max="13830" width="31.140625" style="85" customWidth="1"/>
    <col min="13831" max="13831" width="9.85546875" style="85" customWidth="1"/>
    <col min="13832" max="13832" width="13.28515625" style="85" customWidth="1"/>
    <col min="13833" max="14080" width="9.140625" style="85"/>
    <col min="14081" max="14081" width="2.5703125" style="85" customWidth="1"/>
    <col min="14082" max="14082" width="3.85546875" style="85" customWidth="1"/>
    <col min="14083" max="14083" width="30.7109375" style="85" customWidth="1"/>
    <col min="14084" max="14084" width="9.42578125" style="85" customWidth="1"/>
    <col min="14085" max="14085" width="13.42578125" style="85" customWidth="1"/>
    <col min="14086" max="14086" width="31.140625" style="85" customWidth="1"/>
    <col min="14087" max="14087" width="9.85546875" style="85" customWidth="1"/>
    <col min="14088" max="14088" width="13.28515625" style="85" customWidth="1"/>
    <col min="14089" max="14336" width="9.140625" style="85"/>
    <col min="14337" max="14337" width="2.5703125" style="85" customWidth="1"/>
    <col min="14338" max="14338" width="3.85546875" style="85" customWidth="1"/>
    <col min="14339" max="14339" width="30.7109375" style="85" customWidth="1"/>
    <col min="14340" max="14340" width="9.42578125" style="85" customWidth="1"/>
    <col min="14341" max="14341" width="13.42578125" style="85" customWidth="1"/>
    <col min="14342" max="14342" width="31.140625" style="85" customWidth="1"/>
    <col min="14343" max="14343" width="9.85546875" style="85" customWidth="1"/>
    <col min="14344" max="14344" width="13.28515625" style="85" customWidth="1"/>
    <col min="14345" max="14592" width="9.140625" style="85"/>
    <col min="14593" max="14593" width="2.5703125" style="85" customWidth="1"/>
    <col min="14594" max="14594" width="3.85546875" style="85" customWidth="1"/>
    <col min="14595" max="14595" width="30.7109375" style="85" customWidth="1"/>
    <col min="14596" max="14596" width="9.42578125" style="85" customWidth="1"/>
    <col min="14597" max="14597" width="13.42578125" style="85" customWidth="1"/>
    <col min="14598" max="14598" width="31.140625" style="85" customWidth="1"/>
    <col min="14599" max="14599" width="9.85546875" style="85" customWidth="1"/>
    <col min="14600" max="14600" width="13.28515625" style="85" customWidth="1"/>
    <col min="14601" max="14848" width="9.140625" style="85"/>
    <col min="14849" max="14849" width="2.5703125" style="85" customWidth="1"/>
    <col min="14850" max="14850" width="3.85546875" style="85" customWidth="1"/>
    <col min="14851" max="14851" width="30.7109375" style="85" customWidth="1"/>
    <col min="14852" max="14852" width="9.42578125" style="85" customWidth="1"/>
    <col min="14853" max="14853" width="13.42578125" style="85" customWidth="1"/>
    <col min="14854" max="14854" width="31.140625" style="85" customWidth="1"/>
    <col min="14855" max="14855" width="9.85546875" style="85" customWidth="1"/>
    <col min="14856" max="14856" width="13.28515625" style="85" customWidth="1"/>
    <col min="14857" max="15104" width="9.140625" style="85"/>
    <col min="15105" max="15105" width="2.5703125" style="85" customWidth="1"/>
    <col min="15106" max="15106" width="3.85546875" style="85" customWidth="1"/>
    <col min="15107" max="15107" width="30.7109375" style="85" customWidth="1"/>
    <col min="15108" max="15108" width="9.42578125" style="85" customWidth="1"/>
    <col min="15109" max="15109" width="13.42578125" style="85" customWidth="1"/>
    <col min="15110" max="15110" width="31.140625" style="85" customWidth="1"/>
    <col min="15111" max="15111" width="9.85546875" style="85" customWidth="1"/>
    <col min="15112" max="15112" width="13.28515625" style="85" customWidth="1"/>
    <col min="15113" max="15360" width="9.140625" style="85"/>
    <col min="15361" max="15361" width="2.5703125" style="85" customWidth="1"/>
    <col min="15362" max="15362" width="3.85546875" style="85" customWidth="1"/>
    <col min="15363" max="15363" width="30.7109375" style="85" customWidth="1"/>
    <col min="15364" max="15364" width="9.42578125" style="85" customWidth="1"/>
    <col min="15365" max="15365" width="13.42578125" style="85" customWidth="1"/>
    <col min="15366" max="15366" width="31.140625" style="85" customWidth="1"/>
    <col min="15367" max="15367" width="9.85546875" style="85" customWidth="1"/>
    <col min="15368" max="15368" width="13.28515625" style="85" customWidth="1"/>
    <col min="15369" max="15616" width="9.140625" style="85"/>
    <col min="15617" max="15617" width="2.5703125" style="85" customWidth="1"/>
    <col min="15618" max="15618" width="3.85546875" style="85" customWidth="1"/>
    <col min="15619" max="15619" width="30.7109375" style="85" customWidth="1"/>
    <col min="15620" max="15620" width="9.42578125" style="85" customWidth="1"/>
    <col min="15621" max="15621" width="13.42578125" style="85" customWidth="1"/>
    <col min="15622" max="15622" width="31.140625" style="85" customWidth="1"/>
    <col min="15623" max="15623" width="9.85546875" style="85" customWidth="1"/>
    <col min="15624" max="15624" width="13.28515625" style="85" customWidth="1"/>
    <col min="15625" max="15872" width="9.140625" style="85"/>
    <col min="15873" max="15873" width="2.5703125" style="85" customWidth="1"/>
    <col min="15874" max="15874" width="3.85546875" style="85" customWidth="1"/>
    <col min="15875" max="15875" width="30.7109375" style="85" customWidth="1"/>
    <col min="15876" max="15876" width="9.42578125" style="85" customWidth="1"/>
    <col min="15877" max="15877" width="13.42578125" style="85" customWidth="1"/>
    <col min="15878" max="15878" width="31.140625" style="85" customWidth="1"/>
    <col min="15879" max="15879" width="9.85546875" style="85" customWidth="1"/>
    <col min="15880" max="15880" width="13.28515625" style="85" customWidth="1"/>
    <col min="15881" max="16128" width="9.140625" style="85"/>
    <col min="16129" max="16129" width="2.5703125" style="85" customWidth="1"/>
    <col min="16130" max="16130" width="3.85546875" style="85" customWidth="1"/>
    <col min="16131" max="16131" width="30.7109375" style="85" customWidth="1"/>
    <col min="16132" max="16132" width="9.42578125" style="85" customWidth="1"/>
    <col min="16133" max="16133" width="13.42578125" style="85" customWidth="1"/>
    <col min="16134" max="16134" width="31.140625" style="85" customWidth="1"/>
    <col min="16135" max="16135" width="9.85546875" style="85" customWidth="1"/>
    <col min="16136" max="16136" width="13.28515625" style="85" customWidth="1"/>
    <col min="16137" max="16384" width="9.140625" style="85"/>
  </cols>
  <sheetData>
    <row r="1" spans="2:8" ht="15.75" customHeight="1" x14ac:dyDescent="0.2">
      <c r="H1" s="85" t="s">
        <v>478</v>
      </c>
    </row>
    <row r="2" spans="2:8" ht="15.75" customHeight="1" x14ac:dyDescent="0.25">
      <c r="B2" s="632"/>
      <c r="C2" s="632"/>
      <c r="D2" s="632"/>
      <c r="E2" s="632"/>
      <c r="F2" s="632"/>
      <c r="G2" s="632"/>
      <c r="H2" s="632"/>
    </row>
    <row r="3" spans="2:8" ht="1.5" customHeight="1" x14ac:dyDescent="0.2"/>
    <row r="4" spans="2:8" x14ac:dyDescent="0.2">
      <c r="B4" s="633" t="s">
        <v>425</v>
      </c>
      <c r="C4" s="633"/>
      <c r="D4" s="633"/>
      <c r="E4" s="633"/>
      <c r="F4" s="633"/>
      <c r="G4" s="633"/>
      <c r="H4" s="633"/>
    </row>
    <row r="5" spans="2:8" x14ac:dyDescent="0.2">
      <c r="B5" s="633"/>
      <c r="C5" s="633"/>
      <c r="D5" s="633"/>
      <c r="E5" s="633"/>
      <c r="F5" s="633"/>
      <c r="G5" s="633"/>
      <c r="H5" s="633"/>
    </row>
    <row r="6" spans="2:8" x14ac:dyDescent="0.2">
      <c r="B6" s="633"/>
      <c r="C6" s="633"/>
      <c r="D6" s="633"/>
      <c r="E6" s="633"/>
      <c r="F6" s="633"/>
      <c r="G6" s="633"/>
      <c r="H6" s="633"/>
    </row>
    <row r="7" spans="2:8" x14ac:dyDescent="0.2">
      <c r="F7" s="86"/>
      <c r="G7" s="86"/>
    </row>
    <row r="8" spans="2:8" s="20" customFormat="1" ht="15.75" thickBot="1" x14ac:dyDescent="0.3">
      <c r="C8" s="87"/>
      <c r="D8" s="87"/>
      <c r="F8" s="634" t="s">
        <v>133</v>
      </c>
      <c r="G8" s="634"/>
      <c r="H8" s="634"/>
    </row>
    <row r="9" spans="2:8" s="92" customFormat="1" ht="43.5" thickBot="1" x14ac:dyDescent="0.3">
      <c r="B9" s="359"/>
      <c r="C9" s="89" t="s">
        <v>38</v>
      </c>
      <c r="D9" s="89" t="s">
        <v>134</v>
      </c>
      <c r="E9" s="90" t="s">
        <v>412</v>
      </c>
      <c r="F9" s="91" t="s">
        <v>38</v>
      </c>
      <c r="G9" s="91" t="s">
        <v>134</v>
      </c>
      <c r="H9" s="360" t="s">
        <v>412</v>
      </c>
    </row>
    <row r="10" spans="2:8" s="10" customFormat="1" ht="16.5" customHeight="1" x14ac:dyDescent="0.2">
      <c r="B10" s="358" t="s">
        <v>102</v>
      </c>
      <c r="C10" s="94" t="s">
        <v>89</v>
      </c>
      <c r="D10" s="95"/>
      <c r="E10" s="96"/>
      <c r="F10" s="97" t="s">
        <v>135</v>
      </c>
      <c r="G10" s="97"/>
      <c r="H10" s="98"/>
    </row>
    <row r="11" spans="2:8" s="10" customFormat="1" ht="25.5" x14ac:dyDescent="0.2">
      <c r="B11" s="93" t="s">
        <v>39</v>
      </c>
      <c r="C11" s="99" t="s">
        <v>136</v>
      </c>
      <c r="D11" s="100" t="s">
        <v>137</v>
      </c>
      <c r="E11" s="101">
        <f>+'3. melléklet'!H13</f>
        <v>39696237</v>
      </c>
      <c r="F11" s="102" t="s">
        <v>138</v>
      </c>
      <c r="G11" s="102" t="s">
        <v>139</v>
      </c>
      <c r="H11" s="107">
        <v>34503636</v>
      </c>
    </row>
    <row r="12" spans="2:8" s="10" customFormat="1" ht="25.5" x14ac:dyDescent="0.2">
      <c r="B12" s="93" t="s">
        <v>41</v>
      </c>
      <c r="C12" s="99" t="s">
        <v>140</v>
      </c>
      <c r="D12" s="100" t="s">
        <v>141</v>
      </c>
      <c r="E12" s="101">
        <f>+'3. melléklet'!H16</f>
        <v>22932525</v>
      </c>
      <c r="F12" s="102" t="s">
        <v>142</v>
      </c>
      <c r="G12" s="102" t="s">
        <v>143</v>
      </c>
      <c r="H12" s="107">
        <v>3970368</v>
      </c>
    </row>
    <row r="13" spans="2:8" s="10" customFormat="1" ht="25.5" x14ac:dyDescent="0.2">
      <c r="B13" s="93" t="s">
        <v>42</v>
      </c>
      <c r="C13" s="99" t="s">
        <v>144</v>
      </c>
      <c r="D13" s="100" t="s">
        <v>145</v>
      </c>
      <c r="E13" s="357">
        <f>+'3. melléklet'!H18</f>
        <v>559000</v>
      </c>
      <c r="F13" s="102" t="s">
        <v>146</v>
      </c>
      <c r="G13" s="102" t="s">
        <v>147</v>
      </c>
      <c r="H13" s="107">
        <v>39577716</v>
      </c>
    </row>
    <row r="14" spans="2:8" s="10" customFormat="1" ht="24.75" customHeight="1" x14ac:dyDescent="0.2">
      <c r="B14" s="93" t="s">
        <v>44</v>
      </c>
      <c r="C14" s="99" t="s">
        <v>148</v>
      </c>
      <c r="D14" s="100" t="s">
        <v>149</v>
      </c>
      <c r="E14" s="101">
        <f>+'3. melléklet'!H25</f>
        <v>11100000</v>
      </c>
      <c r="F14" s="103" t="s">
        <v>150</v>
      </c>
      <c r="G14" s="102" t="s">
        <v>151</v>
      </c>
      <c r="H14" s="107">
        <v>4265000</v>
      </c>
    </row>
    <row r="15" spans="2:8" s="10" customFormat="1" ht="19.5" customHeight="1" x14ac:dyDescent="0.2">
      <c r="B15" s="93" t="s">
        <v>46</v>
      </c>
      <c r="C15" s="99" t="s">
        <v>89</v>
      </c>
      <c r="D15" s="100" t="s">
        <v>152</v>
      </c>
      <c r="E15" s="104">
        <f>+'3. melléklet'!H33</f>
        <v>8484000</v>
      </c>
      <c r="F15" s="105" t="s">
        <v>153</v>
      </c>
      <c r="G15" s="103" t="s">
        <v>154</v>
      </c>
      <c r="H15" s="107">
        <v>2664476</v>
      </c>
    </row>
    <row r="16" spans="2:8" s="108" customFormat="1" ht="22.9" customHeight="1" x14ac:dyDescent="0.2">
      <c r="B16" s="93" t="s">
        <v>48</v>
      </c>
      <c r="C16" s="99" t="s">
        <v>91</v>
      </c>
      <c r="D16" s="470" t="s">
        <v>456</v>
      </c>
      <c r="E16" s="357">
        <v>0</v>
      </c>
      <c r="F16" s="105" t="s">
        <v>156</v>
      </c>
      <c r="G16" s="105" t="s">
        <v>157</v>
      </c>
      <c r="H16" s="107">
        <v>15130000</v>
      </c>
    </row>
    <row r="17" spans="2:8" s="108" customFormat="1" ht="22.9" customHeight="1" x14ac:dyDescent="0.2">
      <c r="B17" s="93" t="s">
        <v>49</v>
      </c>
      <c r="C17" s="99" t="s">
        <v>93</v>
      </c>
      <c r="D17" s="100" t="s">
        <v>155</v>
      </c>
      <c r="E17" s="357">
        <f>+'3. melléklet'!H35</f>
        <v>0</v>
      </c>
      <c r="F17" s="105" t="s">
        <v>159</v>
      </c>
      <c r="G17" s="105" t="s">
        <v>160</v>
      </c>
      <c r="H17" s="107">
        <v>63185760</v>
      </c>
    </row>
    <row r="18" spans="2:8" s="108" customFormat="1" ht="22.9" customHeight="1" x14ac:dyDescent="0.2">
      <c r="B18" s="93" t="s">
        <v>50</v>
      </c>
      <c r="C18" s="99" t="s">
        <v>94</v>
      </c>
      <c r="D18" s="100" t="s">
        <v>158</v>
      </c>
      <c r="E18" s="357">
        <f>+'3. melléklet'!H36</f>
        <v>0</v>
      </c>
      <c r="F18" s="105" t="s">
        <v>161</v>
      </c>
      <c r="G18" s="105" t="s">
        <v>162</v>
      </c>
      <c r="H18" s="107">
        <v>29686387</v>
      </c>
    </row>
    <row r="19" spans="2:8" s="10" customFormat="1" ht="15" customHeight="1" x14ac:dyDescent="0.2">
      <c r="B19" s="93" t="s">
        <v>52</v>
      </c>
      <c r="C19" s="109" t="s">
        <v>163</v>
      </c>
      <c r="D19" s="110" t="s">
        <v>164</v>
      </c>
      <c r="E19" s="111">
        <f>E11+E12+E13+E14+E15+E16+E17+E18</f>
        <v>82771762</v>
      </c>
      <c r="F19" s="112" t="s">
        <v>165</v>
      </c>
      <c r="G19" s="112" t="s">
        <v>261</v>
      </c>
      <c r="H19" s="113">
        <f>SUM(H11:H18)</f>
        <v>192983343</v>
      </c>
    </row>
    <row r="20" spans="2:8" s="10" customFormat="1" ht="25.5" x14ac:dyDescent="0.2">
      <c r="B20" s="93" t="s">
        <v>54</v>
      </c>
      <c r="C20" s="99" t="s">
        <v>166</v>
      </c>
      <c r="D20" s="100" t="s">
        <v>167</v>
      </c>
      <c r="E20" s="114">
        <f>+'3. melléklet'!H40</f>
        <v>111587854</v>
      </c>
      <c r="F20" s="99"/>
      <c r="G20" s="115"/>
      <c r="H20" s="116"/>
    </row>
    <row r="21" spans="2:8" s="10" customFormat="1" ht="25.5" x14ac:dyDescent="0.2">
      <c r="B21" s="93" t="s">
        <v>55</v>
      </c>
      <c r="C21" s="99" t="s">
        <v>170</v>
      </c>
      <c r="D21" s="100" t="s">
        <v>171</v>
      </c>
      <c r="E21" s="357">
        <v>0</v>
      </c>
      <c r="F21" s="99" t="s">
        <v>168</v>
      </c>
      <c r="G21" s="115" t="s">
        <v>169</v>
      </c>
      <c r="H21" s="116">
        <v>1376273</v>
      </c>
    </row>
    <row r="22" spans="2:8" s="10" customFormat="1" ht="21" customHeight="1" x14ac:dyDescent="0.2">
      <c r="B22" s="93" t="s">
        <v>56</v>
      </c>
      <c r="C22" s="109" t="s">
        <v>97</v>
      </c>
      <c r="D22" s="110" t="s">
        <v>172</v>
      </c>
      <c r="E22" s="111">
        <f>SUM(E20:E21)</f>
        <v>111587854</v>
      </c>
      <c r="F22" s="112" t="s">
        <v>110</v>
      </c>
      <c r="G22" s="112" t="s">
        <v>260</v>
      </c>
      <c r="H22" s="118">
        <v>1376273</v>
      </c>
    </row>
    <row r="23" spans="2:8" ht="21" customHeight="1" thickBot="1" x14ac:dyDescent="0.25">
      <c r="B23" s="93" t="s">
        <v>57</v>
      </c>
      <c r="C23" s="119" t="s">
        <v>173</v>
      </c>
      <c r="D23" s="119"/>
      <c r="E23" s="120">
        <f>E19+E22</f>
        <v>194359616</v>
      </c>
      <c r="F23" s="121" t="s">
        <v>174</v>
      </c>
      <c r="G23" s="121"/>
      <c r="H23" s="122">
        <f>H19+H22</f>
        <v>194359616</v>
      </c>
    </row>
    <row r="24" spans="2:8" ht="23.25" customHeight="1" x14ac:dyDescent="0.2"/>
    <row r="25" spans="2:8" ht="15" customHeight="1" x14ac:dyDescent="0.2"/>
    <row r="26" spans="2:8" ht="24.75" customHeight="1" x14ac:dyDescent="0.2"/>
    <row r="27" spans="2:8" ht="24.75" customHeight="1" x14ac:dyDescent="0.2"/>
    <row r="28" spans="2:8" ht="25.5" customHeight="1" x14ac:dyDescent="0.2"/>
    <row r="29" spans="2:8" ht="15" customHeight="1" x14ac:dyDescent="0.2"/>
    <row r="30" spans="2:8" ht="15" customHeight="1" x14ac:dyDescent="0.2"/>
    <row r="31" spans="2:8" ht="15" customHeight="1" x14ac:dyDescent="0.2"/>
    <row r="32" spans="2:8" ht="15" customHeight="1" x14ac:dyDescent="0.2"/>
    <row r="33" ht="15" customHeight="1" x14ac:dyDescent="0.2"/>
    <row r="34" ht="15" customHeight="1" x14ac:dyDescent="0.2"/>
    <row r="35" ht="15" customHeight="1" x14ac:dyDescent="0.2"/>
  </sheetData>
  <mergeCells count="3">
    <mergeCell ref="B2:H2"/>
    <mergeCell ref="B4:H6"/>
    <mergeCell ref="F8:H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G37"/>
  <sheetViews>
    <sheetView view="pageBreakPreview" zoomScale="60" zoomScaleNormal="140" workbookViewId="0">
      <selection activeCell="N11" sqref="N11"/>
    </sheetView>
  </sheetViews>
  <sheetFormatPr defaultRowHeight="12.75" x14ac:dyDescent="0.2"/>
  <cols>
    <col min="1" max="1" width="2.5703125" style="85" customWidth="1"/>
    <col min="2" max="2" width="3.85546875" style="85" customWidth="1"/>
    <col min="3" max="3" width="30.7109375" style="85" customWidth="1"/>
    <col min="4" max="4" width="13.42578125" style="85" customWidth="1"/>
    <col min="5" max="5" width="6.5703125" style="85" customWidth="1"/>
    <col min="6" max="6" width="31.140625" style="85" customWidth="1"/>
    <col min="7" max="7" width="15.28515625" style="85" customWidth="1"/>
    <col min="8" max="256" width="9.140625" style="85"/>
    <col min="257" max="257" width="2.5703125" style="85" customWidth="1"/>
    <col min="258" max="258" width="3.85546875" style="85" customWidth="1"/>
    <col min="259" max="259" width="30.7109375" style="85" customWidth="1"/>
    <col min="260" max="260" width="13.42578125" style="85" customWidth="1"/>
    <col min="261" max="261" width="6.5703125" style="85" customWidth="1"/>
    <col min="262" max="262" width="31.140625" style="85" customWidth="1"/>
    <col min="263" max="263" width="13.28515625" style="85" customWidth="1"/>
    <col min="264" max="512" width="9.140625" style="85"/>
    <col min="513" max="513" width="2.5703125" style="85" customWidth="1"/>
    <col min="514" max="514" width="3.85546875" style="85" customWidth="1"/>
    <col min="515" max="515" width="30.7109375" style="85" customWidth="1"/>
    <col min="516" max="516" width="13.42578125" style="85" customWidth="1"/>
    <col min="517" max="517" width="6.5703125" style="85" customWidth="1"/>
    <col min="518" max="518" width="31.140625" style="85" customWidth="1"/>
    <col min="519" max="519" width="13.28515625" style="85" customWidth="1"/>
    <col min="520" max="768" width="9.140625" style="85"/>
    <col min="769" max="769" width="2.5703125" style="85" customWidth="1"/>
    <col min="770" max="770" width="3.85546875" style="85" customWidth="1"/>
    <col min="771" max="771" width="30.7109375" style="85" customWidth="1"/>
    <col min="772" max="772" width="13.42578125" style="85" customWidth="1"/>
    <col min="773" max="773" width="6.5703125" style="85" customWidth="1"/>
    <col min="774" max="774" width="31.140625" style="85" customWidth="1"/>
    <col min="775" max="775" width="13.28515625" style="85" customWidth="1"/>
    <col min="776" max="1024" width="9.140625" style="85"/>
    <col min="1025" max="1025" width="2.5703125" style="85" customWidth="1"/>
    <col min="1026" max="1026" width="3.85546875" style="85" customWidth="1"/>
    <col min="1027" max="1027" width="30.7109375" style="85" customWidth="1"/>
    <col min="1028" max="1028" width="13.42578125" style="85" customWidth="1"/>
    <col min="1029" max="1029" width="6.5703125" style="85" customWidth="1"/>
    <col min="1030" max="1030" width="31.140625" style="85" customWidth="1"/>
    <col min="1031" max="1031" width="13.28515625" style="85" customWidth="1"/>
    <col min="1032" max="1280" width="9.140625" style="85"/>
    <col min="1281" max="1281" width="2.5703125" style="85" customWidth="1"/>
    <col min="1282" max="1282" width="3.85546875" style="85" customWidth="1"/>
    <col min="1283" max="1283" width="30.7109375" style="85" customWidth="1"/>
    <col min="1284" max="1284" width="13.42578125" style="85" customWidth="1"/>
    <col min="1285" max="1285" width="6.5703125" style="85" customWidth="1"/>
    <col min="1286" max="1286" width="31.140625" style="85" customWidth="1"/>
    <col min="1287" max="1287" width="13.28515625" style="85" customWidth="1"/>
    <col min="1288" max="1536" width="9.140625" style="85"/>
    <col min="1537" max="1537" width="2.5703125" style="85" customWidth="1"/>
    <col min="1538" max="1538" width="3.85546875" style="85" customWidth="1"/>
    <col min="1539" max="1539" width="30.7109375" style="85" customWidth="1"/>
    <col min="1540" max="1540" width="13.42578125" style="85" customWidth="1"/>
    <col min="1541" max="1541" width="6.5703125" style="85" customWidth="1"/>
    <col min="1542" max="1542" width="31.140625" style="85" customWidth="1"/>
    <col min="1543" max="1543" width="13.28515625" style="85" customWidth="1"/>
    <col min="1544" max="1792" width="9.140625" style="85"/>
    <col min="1793" max="1793" width="2.5703125" style="85" customWidth="1"/>
    <col min="1794" max="1794" width="3.85546875" style="85" customWidth="1"/>
    <col min="1795" max="1795" width="30.7109375" style="85" customWidth="1"/>
    <col min="1796" max="1796" width="13.42578125" style="85" customWidth="1"/>
    <col min="1797" max="1797" width="6.5703125" style="85" customWidth="1"/>
    <col min="1798" max="1798" width="31.140625" style="85" customWidth="1"/>
    <col min="1799" max="1799" width="13.28515625" style="85" customWidth="1"/>
    <col min="1800" max="2048" width="9.140625" style="85"/>
    <col min="2049" max="2049" width="2.5703125" style="85" customWidth="1"/>
    <col min="2050" max="2050" width="3.85546875" style="85" customWidth="1"/>
    <col min="2051" max="2051" width="30.7109375" style="85" customWidth="1"/>
    <col min="2052" max="2052" width="13.42578125" style="85" customWidth="1"/>
    <col min="2053" max="2053" width="6.5703125" style="85" customWidth="1"/>
    <col min="2054" max="2054" width="31.140625" style="85" customWidth="1"/>
    <col min="2055" max="2055" width="13.28515625" style="85" customWidth="1"/>
    <col min="2056" max="2304" width="9.140625" style="85"/>
    <col min="2305" max="2305" width="2.5703125" style="85" customWidth="1"/>
    <col min="2306" max="2306" width="3.85546875" style="85" customWidth="1"/>
    <col min="2307" max="2307" width="30.7109375" style="85" customWidth="1"/>
    <col min="2308" max="2308" width="13.42578125" style="85" customWidth="1"/>
    <col min="2309" max="2309" width="6.5703125" style="85" customWidth="1"/>
    <col min="2310" max="2310" width="31.140625" style="85" customWidth="1"/>
    <col min="2311" max="2311" width="13.28515625" style="85" customWidth="1"/>
    <col min="2312" max="2560" width="9.140625" style="85"/>
    <col min="2561" max="2561" width="2.5703125" style="85" customWidth="1"/>
    <col min="2562" max="2562" width="3.85546875" style="85" customWidth="1"/>
    <col min="2563" max="2563" width="30.7109375" style="85" customWidth="1"/>
    <col min="2564" max="2564" width="13.42578125" style="85" customWidth="1"/>
    <col min="2565" max="2565" width="6.5703125" style="85" customWidth="1"/>
    <col min="2566" max="2566" width="31.140625" style="85" customWidth="1"/>
    <col min="2567" max="2567" width="13.28515625" style="85" customWidth="1"/>
    <col min="2568" max="2816" width="9.140625" style="85"/>
    <col min="2817" max="2817" width="2.5703125" style="85" customWidth="1"/>
    <col min="2818" max="2818" width="3.85546875" style="85" customWidth="1"/>
    <col min="2819" max="2819" width="30.7109375" style="85" customWidth="1"/>
    <col min="2820" max="2820" width="13.42578125" style="85" customWidth="1"/>
    <col min="2821" max="2821" width="6.5703125" style="85" customWidth="1"/>
    <col min="2822" max="2822" width="31.140625" style="85" customWidth="1"/>
    <col min="2823" max="2823" width="13.28515625" style="85" customWidth="1"/>
    <col min="2824" max="3072" width="9.140625" style="85"/>
    <col min="3073" max="3073" width="2.5703125" style="85" customWidth="1"/>
    <col min="3074" max="3074" width="3.85546875" style="85" customWidth="1"/>
    <col min="3075" max="3075" width="30.7109375" style="85" customWidth="1"/>
    <col min="3076" max="3076" width="13.42578125" style="85" customWidth="1"/>
    <col min="3077" max="3077" width="6.5703125" style="85" customWidth="1"/>
    <col min="3078" max="3078" width="31.140625" style="85" customWidth="1"/>
    <col min="3079" max="3079" width="13.28515625" style="85" customWidth="1"/>
    <col min="3080" max="3328" width="9.140625" style="85"/>
    <col min="3329" max="3329" width="2.5703125" style="85" customWidth="1"/>
    <col min="3330" max="3330" width="3.85546875" style="85" customWidth="1"/>
    <col min="3331" max="3331" width="30.7109375" style="85" customWidth="1"/>
    <col min="3332" max="3332" width="13.42578125" style="85" customWidth="1"/>
    <col min="3333" max="3333" width="6.5703125" style="85" customWidth="1"/>
    <col min="3334" max="3334" width="31.140625" style="85" customWidth="1"/>
    <col min="3335" max="3335" width="13.28515625" style="85" customWidth="1"/>
    <col min="3336" max="3584" width="9.140625" style="85"/>
    <col min="3585" max="3585" width="2.5703125" style="85" customWidth="1"/>
    <col min="3586" max="3586" width="3.85546875" style="85" customWidth="1"/>
    <col min="3587" max="3587" width="30.7109375" style="85" customWidth="1"/>
    <col min="3588" max="3588" width="13.42578125" style="85" customWidth="1"/>
    <col min="3589" max="3589" width="6.5703125" style="85" customWidth="1"/>
    <col min="3590" max="3590" width="31.140625" style="85" customWidth="1"/>
    <col min="3591" max="3591" width="13.28515625" style="85" customWidth="1"/>
    <col min="3592" max="3840" width="9.140625" style="85"/>
    <col min="3841" max="3841" width="2.5703125" style="85" customWidth="1"/>
    <col min="3842" max="3842" width="3.85546875" style="85" customWidth="1"/>
    <col min="3843" max="3843" width="30.7109375" style="85" customWidth="1"/>
    <col min="3844" max="3844" width="13.42578125" style="85" customWidth="1"/>
    <col min="3845" max="3845" width="6.5703125" style="85" customWidth="1"/>
    <col min="3846" max="3846" width="31.140625" style="85" customWidth="1"/>
    <col min="3847" max="3847" width="13.28515625" style="85" customWidth="1"/>
    <col min="3848" max="4096" width="9.140625" style="85"/>
    <col min="4097" max="4097" width="2.5703125" style="85" customWidth="1"/>
    <col min="4098" max="4098" width="3.85546875" style="85" customWidth="1"/>
    <col min="4099" max="4099" width="30.7109375" style="85" customWidth="1"/>
    <col min="4100" max="4100" width="13.42578125" style="85" customWidth="1"/>
    <col min="4101" max="4101" width="6.5703125" style="85" customWidth="1"/>
    <col min="4102" max="4102" width="31.140625" style="85" customWidth="1"/>
    <col min="4103" max="4103" width="13.28515625" style="85" customWidth="1"/>
    <col min="4104" max="4352" width="9.140625" style="85"/>
    <col min="4353" max="4353" width="2.5703125" style="85" customWidth="1"/>
    <col min="4354" max="4354" width="3.85546875" style="85" customWidth="1"/>
    <col min="4355" max="4355" width="30.7109375" style="85" customWidth="1"/>
    <col min="4356" max="4356" width="13.42578125" style="85" customWidth="1"/>
    <col min="4357" max="4357" width="6.5703125" style="85" customWidth="1"/>
    <col min="4358" max="4358" width="31.140625" style="85" customWidth="1"/>
    <col min="4359" max="4359" width="13.28515625" style="85" customWidth="1"/>
    <col min="4360" max="4608" width="9.140625" style="85"/>
    <col min="4609" max="4609" width="2.5703125" style="85" customWidth="1"/>
    <col min="4610" max="4610" width="3.85546875" style="85" customWidth="1"/>
    <col min="4611" max="4611" width="30.7109375" style="85" customWidth="1"/>
    <col min="4612" max="4612" width="13.42578125" style="85" customWidth="1"/>
    <col min="4613" max="4613" width="6.5703125" style="85" customWidth="1"/>
    <col min="4614" max="4614" width="31.140625" style="85" customWidth="1"/>
    <col min="4615" max="4615" width="13.28515625" style="85" customWidth="1"/>
    <col min="4616" max="4864" width="9.140625" style="85"/>
    <col min="4865" max="4865" width="2.5703125" style="85" customWidth="1"/>
    <col min="4866" max="4866" width="3.85546875" style="85" customWidth="1"/>
    <col min="4867" max="4867" width="30.7109375" style="85" customWidth="1"/>
    <col min="4868" max="4868" width="13.42578125" style="85" customWidth="1"/>
    <col min="4869" max="4869" width="6.5703125" style="85" customWidth="1"/>
    <col min="4870" max="4870" width="31.140625" style="85" customWidth="1"/>
    <col min="4871" max="4871" width="13.28515625" style="85" customWidth="1"/>
    <col min="4872" max="5120" width="9.140625" style="85"/>
    <col min="5121" max="5121" width="2.5703125" style="85" customWidth="1"/>
    <col min="5122" max="5122" width="3.85546875" style="85" customWidth="1"/>
    <col min="5123" max="5123" width="30.7109375" style="85" customWidth="1"/>
    <col min="5124" max="5124" width="13.42578125" style="85" customWidth="1"/>
    <col min="5125" max="5125" width="6.5703125" style="85" customWidth="1"/>
    <col min="5126" max="5126" width="31.140625" style="85" customWidth="1"/>
    <col min="5127" max="5127" width="13.28515625" style="85" customWidth="1"/>
    <col min="5128" max="5376" width="9.140625" style="85"/>
    <col min="5377" max="5377" width="2.5703125" style="85" customWidth="1"/>
    <col min="5378" max="5378" width="3.85546875" style="85" customWidth="1"/>
    <col min="5379" max="5379" width="30.7109375" style="85" customWidth="1"/>
    <col min="5380" max="5380" width="13.42578125" style="85" customWidth="1"/>
    <col min="5381" max="5381" width="6.5703125" style="85" customWidth="1"/>
    <col min="5382" max="5382" width="31.140625" style="85" customWidth="1"/>
    <col min="5383" max="5383" width="13.28515625" style="85" customWidth="1"/>
    <col min="5384" max="5632" width="9.140625" style="85"/>
    <col min="5633" max="5633" width="2.5703125" style="85" customWidth="1"/>
    <col min="5634" max="5634" width="3.85546875" style="85" customWidth="1"/>
    <col min="5635" max="5635" width="30.7109375" style="85" customWidth="1"/>
    <col min="5636" max="5636" width="13.42578125" style="85" customWidth="1"/>
    <col min="5637" max="5637" width="6.5703125" style="85" customWidth="1"/>
    <col min="5638" max="5638" width="31.140625" style="85" customWidth="1"/>
    <col min="5639" max="5639" width="13.28515625" style="85" customWidth="1"/>
    <col min="5640" max="5888" width="9.140625" style="85"/>
    <col min="5889" max="5889" width="2.5703125" style="85" customWidth="1"/>
    <col min="5890" max="5890" width="3.85546875" style="85" customWidth="1"/>
    <col min="5891" max="5891" width="30.7109375" style="85" customWidth="1"/>
    <col min="5892" max="5892" width="13.42578125" style="85" customWidth="1"/>
    <col min="5893" max="5893" width="6.5703125" style="85" customWidth="1"/>
    <col min="5894" max="5894" width="31.140625" style="85" customWidth="1"/>
    <col min="5895" max="5895" width="13.28515625" style="85" customWidth="1"/>
    <col min="5896" max="6144" width="9.140625" style="85"/>
    <col min="6145" max="6145" width="2.5703125" style="85" customWidth="1"/>
    <col min="6146" max="6146" width="3.85546875" style="85" customWidth="1"/>
    <col min="6147" max="6147" width="30.7109375" style="85" customWidth="1"/>
    <col min="6148" max="6148" width="13.42578125" style="85" customWidth="1"/>
    <col min="6149" max="6149" width="6.5703125" style="85" customWidth="1"/>
    <col min="6150" max="6150" width="31.140625" style="85" customWidth="1"/>
    <col min="6151" max="6151" width="13.28515625" style="85" customWidth="1"/>
    <col min="6152" max="6400" width="9.140625" style="85"/>
    <col min="6401" max="6401" width="2.5703125" style="85" customWidth="1"/>
    <col min="6402" max="6402" width="3.85546875" style="85" customWidth="1"/>
    <col min="6403" max="6403" width="30.7109375" style="85" customWidth="1"/>
    <col min="6404" max="6404" width="13.42578125" style="85" customWidth="1"/>
    <col min="6405" max="6405" width="6.5703125" style="85" customWidth="1"/>
    <col min="6406" max="6406" width="31.140625" style="85" customWidth="1"/>
    <col min="6407" max="6407" width="13.28515625" style="85" customWidth="1"/>
    <col min="6408" max="6656" width="9.140625" style="85"/>
    <col min="6657" max="6657" width="2.5703125" style="85" customWidth="1"/>
    <col min="6658" max="6658" width="3.85546875" style="85" customWidth="1"/>
    <col min="6659" max="6659" width="30.7109375" style="85" customWidth="1"/>
    <col min="6660" max="6660" width="13.42578125" style="85" customWidth="1"/>
    <col min="6661" max="6661" width="6.5703125" style="85" customWidth="1"/>
    <col min="6662" max="6662" width="31.140625" style="85" customWidth="1"/>
    <col min="6663" max="6663" width="13.28515625" style="85" customWidth="1"/>
    <col min="6664" max="6912" width="9.140625" style="85"/>
    <col min="6913" max="6913" width="2.5703125" style="85" customWidth="1"/>
    <col min="6914" max="6914" width="3.85546875" style="85" customWidth="1"/>
    <col min="6915" max="6915" width="30.7109375" style="85" customWidth="1"/>
    <col min="6916" max="6916" width="13.42578125" style="85" customWidth="1"/>
    <col min="6917" max="6917" width="6.5703125" style="85" customWidth="1"/>
    <col min="6918" max="6918" width="31.140625" style="85" customWidth="1"/>
    <col min="6919" max="6919" width="13.28515625" style="85" customWidth="1"/>
    <col min="6920" max="7168" width="9.140625" style="85"/>
    <col min="7169" max="7169" width="2.5703125" style="85" customWidth="1"/>
    <col min="7170" max="7170" width="3.85546875" style="85" customWidth="1"/>
    <col min="7171" max="7171" width="30.7109375" style="85" customWidth="1"/>
    <col min="7172" max="7172" width="13.42578125" style="85" customWidth="1"/>
    <col min="7173" max="7173" width="6.5703125" style="85" customWidth="1"/>
    <col min="7174" max="7174" width="31.140625" style="85" customWidth="1"/>
    <col min="7175" max="7175" width="13.28515625" style="85" customWidth="1"/>
    <col min="7176" max="7424" width="9.140625" style="85"/>
    <col min="7425" max="7425" width="2.5703125" style="85" customWidth="1"/>
    <col min="7426" max="7426" width="3.85546875" style="85" customWidth="1"/>
    <col min="7427" max="7427" width="30.7109375" style="85" customWidth="1"/>
    <col min="7428" max="7428" width="13.42578125" style="85" customWidth="1"/>
    <col min="7429" max="7429" width="6.5703125" style="85" customWidth="1"/>
    <col min="7430" max="7430" width="31.140625" style="85" customWidth="1"/>
    <col min="7431" max="7431" width="13.28515625" style="85" customWidth="1"/>
    <col min="7432" max="7680" width="9.140625" style="85"/>
    <col min="7681" max="7681" width="2.5703125" style="85" customWidth="1"/>
    <col min="7682" max="7682" width="3.85546875" style="85" customWidth="1"/>
    <col min="7683" max="7683" width="30.7109375" style="85" customWidth="1"/>
    <col min="7684" max="7684" width="13.42578125" style="85" customWidth="1"/>
    <col min="7685" max="7685" width="6.5703125" style="85" customWidth="1"/>
    <col min="7686" max="7686" width="31.140625" style="85" customWidth="1"/>
    <col min="7687" max="7687" width="13.28515625" style="85" customWidth="1"/>
    <col min="7688" max="7936" width="9.140625" style="85"/>
    <col min="7937" max="7937" width="2.5703125" style="85" customWidth="1"/>
    <col min="7938" max="7938" width="3.85546875" style="85" customWidth="1"/>
    <col min="7939" max="7939" width="30.7109375" style="85" customWidth="1"/>
    <col min="7940" max="7940" width="13.42578125" style="85" customWidth="1"/>
    <col min="7941" max="7941" width="6.5703125" style="85" customWidth="1"/>
    <col min="7942" max="7942" width="31.140625" style="85" customWidth="1"/>
    <col min="7943" max="7943" width="13.28515625" style="85" customWidth="1"/>
    <col min="7944" max="8192" width="9.140625" style="85"/>
    <col min="8193" max="8193" width="2.5703125" style="85" customWidth="1"/>
    <col min="8194" max="8194" width="3.85546875" style="85" customWidth="1"/>
    <col min="8195" max="8195" width="30.7109375" style="85" customWidth="1"/>
    <col min="8196" max="8196" width="13.42578125" style="85" customWidth="1"/>
    <col min="8197" max="8197" width="6.5703125" style="85" customWidth="1"/>
    <col min="8198" max="8198" width="31.140625" style="85" customWidth="1"/>
    <col min="8199" max="8199" width="13.28515625" style="85" customWidth="1"/>
    <col min="8200" max="8448" width="9.140625" style="85"/>
    <col min="8449" max="8449" width="2.5703125" style="85" customWidth="1"/>
    <col min="8450" max="8450" width="3.85546875" style="85" customWidth="1"/>
    <col min="8451" max="8451" width="30.7109375" style="85" customWidth="1"/>
    <col min="8452" max="8452" width="13.42578125" style="85" customWidth="1"/>
    <col min="8453" max="8453" width="6.5703125" style="85" customWidth="1"/>
    <col min="8454" max="8454" width="31.140625" style="85" customWidth="1"/>
    <col min="8455" max="8455" width="13.28515625" style="85" customWidth="1"/>
    <col min="8456" max="8704" width="9.140625" style="85"/>
    <col min="8705" max="8705" width="2.5703125" style="85" customWidth="1"/>
    <col min="8706" max="8706" width="3.85546875" style="85" customWidth="1"/>
    <col min="8707" max="8707" width="30.7109375" style="85" customWidth="1"/>
    <col min="8708" max="8708" width="13.42578125" style="85" customWidth="1"/>
    <col min="8709" max="8709" width="6.5703125" style="85" customWidth="1"/>
    <col min="8710" max="8710" width="31.140625" style="85" customWidth="1"/>
    <col min="8711" max="8711" width="13.28515625" style="85" customWidth="1"/>
    <col min="8712" max="8960" width="9.140625" style="85"/>
    <col min="8961" max="8961" width="2.5703125" style="85" customWidth="1"/>
    <col min="8962" max="8962" width="3.85546875" style="85" customWidth="1"/>
    <col min="8963" max="8963" width="30.7109375" style="85" customWidth="1"/>
    <col min="8964" max="8964" width="13.42578125" style="85" customWidth="1"/>
    <col min="8965" max="8965" width="6.5703125" style="85" customWidth="1"/>
    <col min="8966" max="8966" width="31.140625" style="85" customWidth="1"/>
    <col min="8967" max="8967" width="13.28515625" style="85" customWidth="1"/>
    <col min="8968" max="9216" width="9.140625" style="85"/>
    <col min="9217" max="9217" width="2.5703125" style="85" customWidth="1"/>
    <col min="9218" max="9218" width="3.85546875" style="85" customWidth="1"/>
    <col min="9219" max="9219" width="30.7109375" style="85" customWidth="1"/>
    <col min="9220" max="9220" width="13.42578125" style="85" customWidth="1"/>
    <col min="9221" max="9221" width="6.5703125" style="85" customWidth="1"/>
    <col min="9222" max="9222" width="31.140625" style="85" customWidth="1"/>
    <col min="9223" max="9223" width="13.28515625" style="85" customWidth="1"/>
    <col min="9224" max="9472" width="9.140625" style="85"/>
    <col min="9473" max="9473" width="2.5703125" style="85" customWidth="1"/>
    <col min="9474" max="9474" width="3.85546875" style="85" customWidth="1"/>
    <col min="9475" max="9475" width="30.7109375" style="85" customWidth="1"/>
    <col min="9476" max="9476" width="13.42578125" style="85" customWidth="1"/>
    <col min="9477" max="9477" width="6.5703125" style="85" customWidth="1"/>
    <col min="9478" max="9478" width="31.140625" style="85" customWidth="1"/>
    <col min="9479" max="9479" width="13.28515625" style="85" customWidth="1"/>
    <col min="9480" max="9728" width="9.140625" style="85"/>
    <col min="9729" max="9729" width="2.5703125" style="85" customWidth="1"/>
    <col min="9730" max="9730" width="3.85546875" style="85" customWidth="1"/>
    <col min="9731" max="9731" width="30.7109375" style="85" customWidth="1"/>
    <col min="9732" max="9732" width="13.42578125" style="85" customWidth="1"/>
    <col min="9733" max="9733" width="6.5703125" style="85" customWidth="1"/>
    <col min="9734" max="9734" width="31.140625" style="85" customWidth="1"/>
    <col min="9735" max="9735" width="13.28515625" style="85" customWidth="1"/>
    <col min="9736" max="9984" width="9.140625" style="85"/>
    <col min="9985" max="9985" width="2.5703125" style="85" customWidth="1"/>
    <col min="9986" max="9986" width="3.85546875" style="85" customWidth="1"/>
    <col min="9987" max="9987" width="30.7109375" style="85" customWidth="1"/>
    <col min="9988" max="9988" width="13.42578125" style="85" customWidth="1"/>
    <col min="9989" max="9989" width="6.5703125" style="85" customWidth="1"/>
    <col min="9990" max="9990" width="31.140625" style="85" customWidth="1"/>
    <col min="9991" max="9991" width="13.28515625" style="85" customWidth="1"/>
    <col min="9992" max="10240" width="9.140625" style="85"/>
    <col min="10241" max="10241" width="2.5703125" style="85" customWidth="1"/>
    <col min="10242" max="10242" width="3.85546875" style="85" customWidth="1"/>
    <col min="10243" max="10243" width="30.7109375" style="85" customWidth="1"/>
    <col min="10244" max="10244" width="13.42578125" style="85" customWidth="1"/>
    <col min="10245" max="10245" width="6.5703125" style="85" customWidth="1"/>
    <col min="10246" max="10246" width="31.140625" style="85" customWidth="1"/>
    <col min="10247" max="10247" width="13.28515625" style="85" customWidth="1"/>
    <col min="10248" max="10496" width="9.140625" style="85"/>
    <col min="10497" max="10497" width="2.5703125" style="85" customWidth="1"/>
    <col min="10498" max="10498" width="3.85546875" style="85" customWidth="1"/>
    <col min="10499" max="10499" width="30.7109375" style="85" customWidth="1"/>
    <col min="10500" max="10500" width="13.42578125" style="85" customWidth="1"/>
    <col min="10501" max="10501" width="6.5703125" style="85" customWidth="1"/>
    <col min="10502" max="10502" width="31.140625" style="85" customWidth="1"/>
    <col min="10503" max="10503" width="13.28515625" style="85" customWidth="1"/>
    <col min="10504" max="10752" width="9.140625" style="85"/>
    <col min="10753" max="10753" width="2.5703125" style="85" customWidth="1"/>
    <col min="10754" max="10754" width="3.85546875" style="85" customWidth="1"/>
    <col min="10755" max="10755" width="30.7109375" style="85" customWidth="1"/>
    <col min="10756" max="10756" width="13.42578125" style="85" customWidth="1"/>
    <col min="10757" max="10757" width="6.5703125" style="85" customWidth="1"/>
    <col min="10758" max="10758" width="31.140625" style="85" customWidth="1"/>
    <col min="10759" max="10759" width="13.28515625" style="85" customWidth="1"/>
    <col min="10760" max="11008" width="9.140625" style="85"/>
    <col min="11009" max="11009" width="2.5703125" style="85" customWidth="1"/>
    <col min="11010" max="11010" width="3.85546875" style="85" customWidth="1"/>
    <col min="11011" max="11011" width="30.7109375" style="85" customWidth="1"/>
    <col min="11012" max="11012" width="13.42578125" style="85" customWidth="1"/>
    <col min="11013" max="11013" width="6.5703125" style="85" customWidth="1"/>
    <col min="11014" max="11014" width="31.140625" style="85" customWidth="1"/>
    <col min="11015" max="11015" width="13.28515625" style="85" customWidth="1"/>
    <col min="11016" max="11264" width="9.140625" style="85"/>
    <col min="11265" max="11265" width="2.5703125" style="85" customWidth="1"/>
    <col min="11266" max="11266" width="3.85546875" style="85" customWidth="1"/>
    <col min="11267" max="11267" width="30.7109375" style="85" customWidth="1"/>
    <col min="11268" max="11268" width="13.42578125" style="85" customWidth="1"/>
    <col min="11269" max="11269" width="6.5703125" style="85" customWidth="1"/>
    <col min="11270" max="11270" width="31.140625" style="85" customWidth="1"/>
    <col min="11271" max="11271" width="13.28515625" style="85" customWidth="1"/>
    <col min="11272" max="11520" width="9.140625" style="85"/>
    <col min="11521" max="11521" width="2.5703125" style="85" customWidth="1"/>
    <col min="11522" max="11522" width="3.85546875" style="85" customWidth="1"/>
    <col min="11523" max="11523" width="30.7109375" style="85" customWidth="1"/>
    <col min="11524" max="11524" width="13.42578125" style="85" customWidth="1"/>
    <col min="11525" max="11525" width="6.5703125" style="85" customWidth="1"/>
    <col min="11526" max="11526" width="31.140625" style="85" customWidth="1"/>
    <col min="11527" max="11527" width="13.28515625" style="85" customWidth="1"/>
    <col min="11528" max="11776" width="9.140625" style="85"/>
    <col min="11777" max="11777" width="2.5703125" style="85" customWidth="1"/>
    <col min="11778" max="11778" width="3.85546875" style="85" customWidth="1"/>
    <col min="11779" max="11779" width="30.7109375" style="85" customWidth="1"/>
    <col min="11780" max="11780" width="13.42578125" style="85" customWidth="1"/>
    <col min="11781" max="11781" width="6.5703125" style="85" customWidth="1"/>
    <col min="11782" max="11782" width="31.140625" style="85" customWidth="1"/>
    <col min="11783" max="11783" width="13.28515625" style="85" customWidth="1"/>
    <col min="11784" max="12032" width="9.140625" style="85"/>
    <col min="12033" max="12033" width="2.5703125" style="85" customWidth="1"/>
    <col min="12034" max="12034" width="3.85546875" style="85" customWidth="1"/>
    <col min="12035" max="12035" width="30.7109375" style="85" customWidth="1"/>
    <col min="12036" max="12036" width="13.42578125" style="85" customWidth="1"/>
    <col min="12037" max="12037" width="6.5703125" style="85" customWidth="1"/>
    <col min="12038" max="12038" width="31.140625" style="85" customWidth="1"/>
    <col min="12039" max="12039" width="13.28515625" style="85" customWidth="1"/>
    <col min="12040" max="12288" width="9.140625" style="85"/>
    <col min="12289" max="12289" width="2.5703125" style="85" customWidth="1"/>
    <col min="12290" max="12290" width="3.85546875" style="85" customWidth="1"/>
    <col min="12291" max="12291" width="30.7109375" style="85" customWidth="1"/>
    <col min="12292" max="12292" width="13.42578125" style="85" customWidth="1"/>
    <col min="12293" max="12293" width="6.5703125" style="85" customWidth="1"/>
    <col min="12294" max="12294" width="31.140625" style="85" customWidth="1"/>
    <col min="12295" max="12295" width="13.28515625" style="85" customWidth="1"/>
    <col min="12296" max="12544" width="9.140625" style="85"/>
    <col min="12545" max="12545" width="2.5703125" style="85" customWidth="1"/>
    <col min="12546" max="12546" width="3.85546875" style="85" customWidth="1"/>
    <col min="12547" max="12547" width="30.7109375" style="85" customWidth="1"/>
    <col min="12548" max="12548" width="13.42578125" style="85" customWidth="1"/>
    <col min="12549" max="12549" width="6.5703125" style="85" customWidth="1"/>
    <col min="12550" max="12550" width="31.140625" style="85" customWidth="1"/>
    <col min="12551" max="12551" width="13.28515625" style="85" customWidth="1"/>
    <col min="12552" max="12800" width="9.140625" style="85"/>
    <col min="12801" max="12801" width="2.5703125" style="85" customWidth="1"/>
    <col min="12802" max="12802" width="3.85546875" style="85" customWidth="1"/>
    <col min="12803" max="12803" width="30.7109375" style="85" customWidth="1"/>
    <col min="12804" max="12804" width="13.42578125" style="85" customWidth="1"/>
    <col min="12805" max="12805" width="6.5703125" style="85" customWidth="1"/>
    <col min="12806" max="12806" width="31.140625" style="85" customWidth="1"/>
    <col min="12807" max="12807" width="13.28515625" style="85" customWidth="1"/>
    <col min="12808" max="13056" width="9.140625" style="85"/>
    <col min="13057" max="13057" width="2.5703125" style="85" customWidth="1"/>
    <col min="13058" max="13058" width="3.85546875" style="85" customWidth="1"/>
    <col min="13059" max="13059" width="30.7109375" style="85" customWidth="1"/>
    <col min="13060" max="13060" width="13.42578125" style="85" customWidth="1"/>
    <col min="13061" max="13061" width="6.5703125" style="85" customWidth="1"/>
    <col min="13062" max="13062" width="31.140625" style="85" customWidth="1"/>
    <col min="13063" max="13063" width="13.28515625" style="85" customWidth="1"/>
    <col min="13064" max="13312" width="9.140625" style="85"/>
    <col min="13313" max="13313" width="2.5703125" style="85" customWidth="1"/>
    <col min="13314" max="13314" width="3.85546875" style="85" customWidth="1"/>
    <col min="13315" max="13315" width="30.7109375" style="85" customWidth="1"/>
    <col min="13316" max="13316" width="13.42578125" style="85" customWidth="1"/>
    <col min="13317" max="13317" width="6.5703125" style="85" customWidth="1"/>
    <col min="13318" max="13318" width="31.140625" style="85" customWidth="1"/>
    <col min="13319" max="13319" width="13.28515625" style="85" customWidth="1"/>
    <col min="13320" max="13568" width="9.140625" style="85"/>
    <col min="13569" max="13569" width="2.5703125" style="85" customWidth="1"/>
    <col min="13570" max="13570" width="3.85546875" style="85" customWidth="1"/>
    <col min="13571" max="13571" width="30.7109375" style="85" customWidth="1"/>
    <col min="13572" max="13572" width="13.42578125" style="85" customWidth="1"/>
    <col min="13573" max="13573" width="6.5703125" style="85" customWidth="1"/>
    <col min="13574" max="13574" width="31.140625" style="85" customWidth="1"/>
    <col min="13575" max="13575" width="13.28515625" style="85" customWidth="1"/>
    <col min="13576" max="13824" width="9.140625" style="85"/>
    <col min="13825" max="13825" width="2.5703125" style="85" customWidth="1"/>
    <col min="13826" max="13826" width="3.85546875" style="85" customWidth="1"/>
    <col min="13827" max="13827" width="30.7109375" style="85" customWidth="1"/>
    <col min="13828" max="13828" width="13.42578125" style="85" customWidth="1"/>
    <col min="13829" max="13829" width="6.5703125" style="85" customWidth="1"/>
    <col min="13830" max="13830" width="31.140625" style="85" customWidth="1"/>
    <col min="13831" max="13831" width="13.28515625" style="85" customWidth="1"/>
    <col min="13832" max="14080" width="9.140625" style="85"/>
    <col min="14081" max="14081" width="2.5703125" style="85" customWidth="1"/>
    <col min="14082" max="14082" width="3.85546875" style="85" customWidth="1"/>
    <col min="14083" max="14083" width="30.7109375" style="85" customWidth="1"/>
    <col min="14084" max="14084" width="13.42578125" style="85" customWidth="1"/>
    <col min="14085" max="14085" width="6.5703125" style="85" customWidth="1"/>
    <col min="14086" max="14086" width="31.140625" style="85" customWidth="1"/>
    <col min="14087" max="14087" width="13.28515625" style="85" customWidth="1"/>
    <col min="14088" max="14336" width="9.140625" style="85"/>
    <col min="14337" max="14337" width="2.5703125" style="85" customWidth="1"/>
    <col min="14338" max="14338" width="3.85546875" style="85" customWidth="1"/>
    <col min="14339" max="14339" width="30.7109375" style="85" customWidth="1"/>
    <col min="14340" max="14340" width="13.42578125" style="85" customWidth="1"/>
    <col min="14341" max="14341" width="6.5703125" style="85" customWidth="1"/>
    <col min="14342" max="14342" width="31.140625" style="85" customWidth="1"/>
    <col min="14343" max="14343" width="13.28515625" style="85" customWidth="1"/>
    <col min="14344" max="14592" width="9.140625" style="85"/>
    <col min="14593" max="14593" width="2.5703125" style="85" customWidth="1"/>
    <col min="14594" max="14594" width="3.85546875" style="85" customWidth="1"/>
    <col min="14595" max="14595" width="30.7109375" style="85" customWidth="1"/>
    <col min="14596" max="14596" width="13.42578125" style="85" customWidth="1"/>
    <col min="14597" max="14597" width="6.5703125" style="85" customWidth="1"/>
    <col min="14598" max="14598" width="31.140625" style="85" customWidth="1"/>
    <col min="14599" max="14599" width="13.28515625" style="85" customWidth="1"/>
    <col min="14600" max="14848" width="9.140625" style="85"/>
    <col min="14849" max="14849" width="2.5703125" style="85" customWidth="1"/>
    <col min="14850" max="14850" width="3.85546875" style="85" customWidth="1"/>
    <col min="14851" max="14851" width="30.7109375" style="85" customWidth="1"/>
    <col min="14852" max="14852" width="13.42578125" style="85" customWidth="1"/>
    <col min="14853" max="14853" width="6.5703125" style="85" customWidth="1"/>
    <col min="14854" max="14854" width="31.140625" style="85" customWidth="1"/>
    <col min="14855" max="14855" width="13.28515625" style="85" customWidth="1"/>
    <col min="14856" max="15104" width="9.140625" style="85"/>
    <col min="15105" max="15105" width="2.5703125" style="85" customWidth="1"/>
    <col min="15106" max="15106" width="3.85546875" style="85" customWidth="1"/>
    <col min="15107" max="15107" width="30.7109375" style="85" customWidth="1"/>
    <col min="15108" max="15108" width="13.42578125" style="85" customWidth="1"/>
    <col min="15109" max="15109" width="6.5703125" style="85" customWidth="1"/>
    <col min="15110" max="15110" width="31.140625" style="85" customWidth="1"/>
    <col min="15111" max="15111" width="13.28515625" style="85" customWidth="1"/>
    <col min="15112" max="15360" width="9.140625" style="85"/>
    <col min="15361" max="15361" width="2.5703125" style="85" customWidth="1"/>
    <col min="15362" max="15362" width="3.85546875" style="85" customWidth="1"/>
    <col min="15363" max="15363" width="30.7109375" style="85" customWidth="1"/>
    <col min="15364" max="15364" width="13.42578125" style="85" customWidth="1"/>
    <col min="15365" max="15365" width="6.5703125" style="85" customWidth="1"/>
    <col min="15366" max="15366" width="31.140625" style="85" customWidth="1"/>
    <col min="15367" max="15367" width="13.28515625" style="85" customWidth="1"/>
    <col min="15368" max="15616" width="9.140625" style="85"/>
    <col min="15617" max="15617" width="2.5703125" style="85" customWidth="1"/>
    <col min="15618" max="15618" width="3.85546875" style="85" customWidth="1"/>
    <col min="15619" max="15619" width="30.7109375" style="85" customWidth="1"/>
    <col min="15620" max="15620" width="13.42578125" style="85" customWidth="1"/>
    <col min="15621" max="15621" width="6.5703125" style="85" customWidth="1"/>
    <col min="15622" max="15622" width="31.140625" style="85" customWidth="1"/>
    <col min="15623" max="15623" width="13.28515625" style="85" customWidth="1"/>
    <col min="15624" max="15872" width="9.140625" style="85"/>
    <col min="15873" max="15873" width="2.5703125" style="85" customWidth="1"/>
    <col min="15874" max="15874" width="3.85546875" style="85" customWidth="1"/>
    <col min="15875" max="15875" width="30.7109375" style="85" customWidth="1"/>
    <col min="15876" max="15876" width="13.42578125" style="85" customWidth="1"/>
    <col min="15877" max="15877" width="6.5703125" style="85" customWidth="1"/>
    <col min="15878" max="15878" width="31.140625" style="85" customWidth="1"/>
    <col min="15879" max="15879" width="13.28515625" style="85" customWidth="1"/>
    <col min="15880" max="16128" width="9.140625" style="85"/>
    <col min="16129" max="16129" width="2.5703125" style="85" customWidth="1"/>
    <col min="16130" max="16130" width="3.85546875" style="85" customWidth="1"/>
    <col min="16131" max="16131" width="30.7109375" style="85" customWidth="1"/>
    <col min="16132" max="16132" width="13.42578125" style="85" customWidth="1"/>
    <col min="16133" max="16133" width="6.5703125" style="85" customWidth="1"/>
    <col min="16134" max="16134" width="31.140625" style="85" customWidth="1"/>
    <col min="16135" max="16135" width="13.28515625" style="85" customWidth="1"/>
    <col min="16136" max="16384" width="9.140625" style="85"/>
  </cols>
  <sheetData>
    <row r="1" spans="2:7" ht="15.75" customHeight="1" x14ac:dyDescent="0.2">
      <c r="G1" s="85" t="s">
        <v>479</v>
      </c>
    </row>
    <row r="2" spans="2:7" ht="15.75" customHeight="1" x14ac:dyDescent="0.25">
      <c r="B2" s="632"/>
      <c r="C2" s="632"/>
      <c r="D2" s="632"/>
      <c r="E2" s="632"/>
      <c r="F2" s="632"/>
      <c r="G2" s="632"/>
    </row>
    <row r="3" spans="2:7" ht="1.5" customHeight="1" x14ac:dyDescent="0.2"/>
    <row r="4" spans="2:7" x14ac:dyDescent="0.2">
      <c r="B4" s="633" t="s">
        <v>426</v>
      </c>
      <c r="C4" s="633"/>
      <c r="D4" s="633"/>
      <c r="E4" s="633"/>
      <c r="F4" s="633"/>
      <c r="G4" s="633"/>
    </row>
    <row r="5" spans="2:7" x14ac:dyDescent="0.2">
      <c r="B5" s="633"/>
      <c r="C5" s="633"/>
      <c r="D5" s="633"/>
      <c r="E5" s="633"/>
      <c r="F5" s="633"/>
      <c r="G5" s="633"/>
    </row>
    <row r="6" spans="2:7" x14ac:dyDescent="0.2">
      <c r="B6" s="633"/>
      <c r="C6" s="633"/>
      <c r="D6" s="633"/>
      <c r="E6" s="633"/>
      <c r="F6" s="633"/>
      <c r="G6" s="633"/>
    </row>
    <row r="7" spans="2:7" x14ac:dyDescent="0.2">
      <c r="E7" s="635"/>
      <c r="F7" s="635"/>
    </row>
    <row r="8" spans="2:7" s="20" customFormat="1" ht="15.75" thickBot="1" x14ac:dyDescent="0.3">
      <c r="C8" s="87"/>
      <c r="F8" s="634" t="s">
        <v>133</v>
      </c>
      <c r="G8" s="634"/>
    </row>
    <row r="9" spans="2:7" s="92" customFormat="1" ht="43.5" thickBot="1" x14ac:dyDescent="0.3">
      <c r="B9" s="88"/>
      <c r="C9" s="89" t="s">
        <v>38</v>
      </c>
      <c r="D9" s="90" t="s">
        <v>412</v>
      </c>
      <c r="E9" s="90"/>
      <c r="F9" s="91" t="s">
        <v>38</v>
      </c>
      <c r="G9" s="90" t="s">
        <v>412</v>
      </c>
    </row>
    <row r="10" spans="2:7" s="10" customFormat="1" ht="16.5" customHeight="1" x14ac:dyDescent="0.2">
      <c r="B10" s="127" t="s">
        <v>102</v>
      </c>
      <c r="C10" s="94" t="s">
        <v>89</v>
      </c>
      <c r="D10" s="96"/>
      <c r="E10" s="362" t="s">
        <v>102</v>
      </c>
      <c r="F10" s="97" t="s">
        <v>135</v>
      </c>
      <c r="G10" s="98"/>
    </row>
    <row r="11" spans="2:7" s="10" customFormat="1" ht="25.5" x14ac:dyDescent="0.2">
      <c r="B11" s="93" t="s">
        <v>39</v>
      </c>
      <c r="C11" s="99" t="s">
        <v>136</v>
      </c>
      <c r="D11" s="101">
        <f>+'12.melléklet'!E11</f>
        <v>39696237</v>
      </c>
      <c r="E11" s="123" t="s">
        <v>39</v>
      </c>
      <c r="F11" s="102" t="s">
        <v>138</v>
      </c>
      <c r="G11" s="101">
        <f>+'12.melléklet'!H11</f>
        <v>34503636</v>
      </c>
    </row>
    <row r="12" spans="2:7" s="10" customFormat="1" ht="25.5" x14ac:dyDescent="0.2">
      <c r="B12" s="93" t="s">
        <v>41</v>
      </c>
      <c r="C12" s="99" t="s">
        <v>140</v>
      </c>
      <c r="D12" s="101">
        <f>+'12.melléklet'!E12</f>
        <v>22932525</v>
      </c>
      <c r="E12" s="123" t="s">
        <v>41</v>
      </c>
      <c r="F12" s="102" t="s">
        <v>142</v>
      </c>
      <c r="G12" s="101">
        <f>+'12.melléklet'!H12</f>
        <v>3970368</v>
      </c>
    </row>
    <row r="13" spans="2:7" s="10" customFormat="1" ht="24.75" customHeight="1" x14ac:dyDescent="0.2">
      <c r="B13" s="93" t="s">
        <v>42</v>
      </c>
      <c r="C13" s="99" t="s">
        <v>148</v>
      </c>
      <c r="D13" s="101">
        <f>+'12.melléklet'!E14</f>
        <v>11100000</v>
      </c>
      <c r="E13" s="123" t="s">
        <v>42</v>
      </c>
      <c r="F13" s="102" t="s">
        <v>146</v>
      </c>
      <c r="G13" s="101">
        <f>+'12.melléklet'!H13</f>
        <v>39577716</v>
      </c>
    </row>
    <row r="14" spans="2:7" s="10" customFormat="1" ht="21.75" customHeight="1" x14ac:dyDescent="0.2">
      <c r="B14" s="93" t="s">
        <v>44</v>
      </c>
      <c r="C14" s="99" t="s">
        <v>89</v>
      </c>
      <c r="D14" s="104">
        <f>+'12.melléklet'!E15</f>
        <v>8484000</v>
      </c>
      <c r="E14" s="124" t="s">
        <v>44</v>
      </c>
      <c r="F14" s="103" t="s">
        <v>150</v>
      </c>
      <c r="G14" s="101">
        <f>+'12.melléklet'!H14</f>
        <v>4265000</v>
      </c>
    </row>
    <row r="15" spans="2:7" s="108" customFormat="1" ht="27" customHeight="1" x14ac:dyDescent="0.2">
      <c r="B15" s="125" t="s">
        <v>46</v>
      </c>
      <c r="C15" s="99" t="s">
        <v>175</v>
      </c>
      <c r="D15" s="106">
        <f>G16-D11-D12-D13-D14</f>
        <v>2768434</v>
      </c>
      <c r="E15" s="126" t="s">
        <v>46</v>
      </c>
      <c r="F15" s="105" t="s">
        <v>153</v>
      </c>
      <c r="G15" s="101">
        <f>+'12.melléklet'!H15</f>
        <v>2664476</v>
      </c>
    </row>
    <row r="16" spans="2:7" s="10" customFormat="1" ht="25.5" customHeight="1" x14ac:dyDescent="0.2">
      <c r="B16" s="127" t="s">
        <v>48</v>
      </c>
      <c r="C16" s="109" t="s">
        <v>163</v>
      </c>
      <c r="D16" s="111">
        <f>D11+D12+D13+D14+D15</f>
        <v>84981196</v>
      </c>
      <c r="E16" s="128" t="s">
        <v>48</v>
      </c>
      <c r="F16" s="112" t="s">
        <v>165</v>
      </c>
      <c r="G16" s="113">
        <f>SUM(G11:G15)</f>
        <v>84981196</v>
      </c>
    </row>
    <row r="17" spans="2:7" s="10" customFormat="1" ht="17.25" customHeight="1" x14ac:dyDescent="0.2">
      <c r="B17" s="93" t="s">
        <v>49</v>
      </c>
      <c r="C17" s="99"/>
      <c r="D17" s="114"/>
      <c r="E17" s="128" t="s">
        <v>49</v>
      </c>
      <c r="F17" s="115" t="s">
        <v>176</v>
      </c>
      <c r="G17" s="116">
        <v>15130000</v>
      </c>
    </row>
    <row r="18" spans="2:7" s="10" customFormat="1" ht="25.5" customHeight="1" x14ac:dyDescent="0.2">
      <c r="B18" s="93" t="s">
        <v>50</v>
      </c>
      <c r="C18" s="99" t="s">
        <v>177</v>
      </c>
      <c r="D18" s="117">
        <v>16506273</v>
      </c>
      <c r="E18" s="129" t="s">
        <v>50</v>
      </c>
      <c r="F18" s="115" t="s">
        <v>460</v>
      </c>
      <c r="G18" s="107">
        <f>+'12.melléklet'!H21</f>
        <v>1376273</v>
      </c>
    </row>
    <row r="19" spans="2:7" s="10" customFormat="1" ht="27.75" customHeight="1" x14ac:dyDescent="0.2">
      <c r="B19" s="127" t="s">
        <v>52</v>
      </c>
      <c r="C19" s="109" t="s">
        <v>178</v>
      </c>
      <c r="D19" s="111">
        <f>D16+D18</f>
        <v>101487469</v>
      </c>
      <c r="E19" s="128" t="s">
        <v>52</v>
      </c>
      <c r="F19" s="112" t="s">
        <v>179</v>
      </c>
      <c r="G19" s="118">
        <f>G16+G17+G18</f>
        <v>101487469</v>
      </c>
    </row>
    <row r="20" spans="2:7" s="10" customFormat="1" ht="25.15" customHeight="1" x14ac:dyDescent="0.2">
      <c r="B20" s="127" t="s">
        <v>180</v>
      </c>
      <c r="C20" s="109" t="s">
        <v>91</v>
      </c>
      <c r="D20" s="130"/>
      <c r="E20" s="128" t="s">
        <v>180</v>
      </c>
      <c r="F20" s="112" t="s">
        <v>181</v>
      </c>
      <c r="G20" s="361"/>
    </row>
    <row r="21" spans="2:7" s="10" customFormat="1" ht="27" customHeight="1" x14ac:dyDescent="0.2">
      <c r="B21" s="93" t="s">
        <v>39</v>
      </c>
      <c r="C21" s="10" t="s">
        <v>459</v>
      </c>
      <c r="D21" s="130">
        <v>559000</v>
      </c>
      <c r="E21" s="129" t="s">
        <v>39</v>
      </c>
      <c r="F21" s="115" t="s">
        <v>159</v>
      </c>
      <c r="G21" s="107">
        <f>+'12.melléklet'!H17</f>
        <v>63185760</v>
      </c>
    </row>
    <row r="22" spans="2:7" s="10" customFormat="1" ht="26.25" customHeight="1" x14ac:dyDescent="0.2">
      <c r="B22" s="472">
        <v>2</v>
      </c>
      <c r="C22" s="99" t="s">
        <v>175</v>
      </c>
      <c r="D22" s="130">
        <v>92313147</v>
      </c>
      <c r="E22" s="131" t="s">
        <v>41</v>
      </c>
      <c r="F22" s="105" t="s">
        <v>182</v>
      </c>
      <c r="G22" s="107">
        <f>+'12.melléklet'!H18</f>
        <v>29686387</v>
      </c>
    </row>
    <row r="23" spans="2:7" s="10" customFormat="1" ht="18.75" customHeight="1" x14ac:dyDescent="0.2">
      <c r="B23" s="93"/>
      <c r="C23" s="22"/>
      <c r="D23" s="106"/>
      <c r="E23" s="126" t="s">
        <v>42</v>
      </c>
      <c r="F23" s="105" t="s">
        <v>183</v>
      </c>
      <c r="G23" s="363"/>
    </row>
    <row r="24" spans="2:7" s="22" customFormat="1" ht="26.25" customHeight="1" x14ac:dyDescent="0.2">
      <c r="B24" s="127" t="s">
        <v>41</v>
      </c>
      <c r="C24" s="132" t="s">
        <v>184</v>
      </c>
      <c r="D24" s="133">
        <f>SUM(D21:D23)</f>
        <v>92872147</v>
      </c>
      <c r="E24" s="134" t="s">
        <v>44</v>
      </c>
      <c r="F24" s="135" t="s">
        <v>185</v>
      </c>
      <c r="G24" s="136">
        <f>SUM(G21:G23)</f>
        <v>92872147</v>
      </c>
    </row>
    <row r="25" spans="2:7" ht="21" customHeight="1" thickBot="1" x14ac:dyDescent="0.25">
      <c r="B25" s="138" t="s">
        <v>407</v>
      </c>
      <c r="C25" s="119" t="s">
        <v>173</v>
      </c>
      <c r="D25" s="120">
        <f>D19+D24</f>
        <v>194359616</v>
      </c>
      <c r="E25" s="139" t="s">
        <v>407</v>
      </c>
      <c r="F25" s="121" t="s">
        <v>174</v>
      </c>
      <c r="G25" s="122">
        <f>G19+G24</f>
        <v>194359616</v>
      </c>
    </row>
    <row r="26" spans="2:7" ht="23.25" customHeight="1" x14ac:dyDescent="0.2"/>
    <row r="27" spans="2:7" ht="15" customHeight="1" x14ac:dyDescent="0.2"/>
    <row r="28" spans="2:7" ht="24.75" customHeight="1" x14ac:dyDescent="0.2"/>
    <row r="29" spans="2:7" ht="24.75" customHeight="1" x14ac:dyDescent="0.2"/>
    <row r="30" spans="2:7" ht="25.5" customHeight="1" x14ac:dyDescent="0.2"/>
    <row r="31" spans="2:7" ht="15" customHeight="1" x14ac:dyDescent="0.2"/>
    <row r="32" spans="2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</sheetData>
  <mergeCells count="4">
    <mergeCell ref="B2:G2"/>
    <mergeCell ref="B4:G6"/>
    <mergeCell ref="E7:F7"/>
    <mergeCell ref="F8:G8"/>
  </mergeCells>
  <printOptions horizontalCentered="1"/>
  <pageMargins left="1.1811023622047245" right="0.98425196850393704" top="0.59055118110236227" bottom="0.98425196850393704" header="0" footer="0"/>
  <pageSetup paperSize="9"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N32"/>
  <sheetViews>
    <sheetView view="pageBreakPreview" zoomScale="60" zoomScaleNormal="100" workbookViewId="0">
      <selection activeCell="P30" sqref="P30"/>
    </sheetView>
  </sheetViews>
  <sheetFormatPr defaultRowHeight="12.75" x14ac:dyDescent="0.2"/>
  <cols>
    <col min="1" max="1" width="5.42578125" style="1" customWidth="1"/>
    <col min="2" max="2" width="35.85546875" style="1" customWidth="1"/>
    <col min="3" max="3" width="20.42578125" style="1" customWidth="1"/>
    <col min="4" max="4" width="15.140625" style="1" customWidth="1"/>
    <col min="5" max="5" width="18.42578125" style="1" customWidth="1"/>
    <col min="6" max="6" width="19.7109375" style="1" customWidth="1"/>
    <col min="7" max="7" width="19.42578125" style="1" customWidth="1"/>
    <col min="8" max="255" width="9.140625" style="1"/>
    <col min="256" max="256" width="5.42578125" style="1" customWidth="1"/>
    <col min="257" max="257" width="35.85546875" style="1" customWidth="1"/>
    <col min="258" max="258" width="20.42578125" style="1" customWidth="1"/>
    <col min="259" max="259" width="15.140625" style="1" customWidth="1"/>
    <col min="260" max="261" width="18.28515625" style="1" customWidth="1"/>
    <col min="262" max="262" width="19.85546875" style="1" customWidth="1"/>
    <col min="263" max="263" width="23.42578125" style="1" customWidth="1"/>
    <col min="264" max="511" width="9.140625" style="1"/>
    <col min="512" max="512" width="5.42578125" style="1" customWidth="1"/>
    <col min="513" max="513" width="35.85546875" style="1" customWidth="1"/>
    <col min="514" max="514" width="20.42578125" style="1" customWidth="1"/>
    <col min="515" max="515" width="15.140625" style="1" customWidth="1"/>
    <col min="516" max="517" width="18.28515625" style="1" customWidth="1"/>
    <col min="518" max="518" width="19.85546875" style="1" customWidth="1"/>
    <col min="519" max="519" width="23.42578125" style="1" customWidth="1"/>
    <col min="520" max="767" width="9.140625" style="1"/>
    <col min="768" max="768" width="5.42578125" style="1" customWidth="1"/>
    <col min="769" max="769" width="35.85546875" style="1" customWidth="1"/>
    <col min="770" max="770" width="20.42578125" style="1" customWidth="1"/>
    <col min="771" max="771" width="15.140625" style="1" customWidth="1"/>
    <col min="772" max="773" width="18.28515625" style="1" customWidth="1"/>
    <col min="774" max="774" width="19.85546875" style="1" customWidth="1"/>
    <col min="775" max="775" width="23.42578125" style="1" customWidth="1"/>
    <col min="776" max="1023" width="9.140625" style="1"/>
    <col min="1024" max="1024" width="5.42578125" style="1" customWidth="1"/>
    <col min="1025" max="1025" width="35.85546875" style="1" customWidth="1"/>
    <col min="1026" max="1026" width="20.42578125" style="1" customWidth="1"/>
    <col min="1027" max="1027" width="15.140625" style="1" customWidth="1"/>
    <col min="1028" max="1029" width="18.28515625" style="1" customWidth="1"/>
    <col min="1030" max="1030" width="19.85546875" style="1" customWidth="1"/>
    <col min="1031" max="1031" width="23.42578125" style="1" customWidth="1"/>
    <col min="1032" max="1279" width="9.140625" style="1"/>
    <col min="1280" max="1280" width="5.42578125" style="1" customWidth="1"/>
    <col min="1281" max="1281" width="35.85546875" style="1" customWidth="1"/>
    <col min="1282" max="1282" width="20.42578125" style="1" customWidth="1"/>
    <col min="1283" max="1283" width="15.140625" style="1" customWidth="1"/>
    <col min="1284" max="1285" width="18.28515625" style="1" customWidth="1"/>
    <col min="1286" max="1286" width="19.85546875" style="1" customWidth="1"/>
    <col min="1287" max="1287" width="23.42578125" style="1" customWidth="1"/>
    <col min="1288" max="1535" width="9.140625" style="1"/>
    <col min="1536" max="1536" width="5.42578125" style="1" customWidth="1"/>
    <col min="1537" max="1537" width="35.85546875" style="1" customWidth="1"/>
    <col min="1538" max="1538" width="20.42578125" style="1" customWidth="1"/>
    <col min="1539" max="1539" width="15.140625" style="1" customWidth="1"/>
    <col min="1540" max="1541" width="18.28515625" style="1" customWidth="1"/>
    <col min="1542" max="1542" width="19.85546875" style="1" customWidth="1"/>
    <col min="1543" max="1543" width="23.42578125" style="1" customWidth="1"/>
    <col min="1544" max="1791" width="9.140625" style="1"/>
    <col min="1792" max="1792" width="5.42578125" style="1" customWidth="1"/>
    <col min="1793" max="1793" width="35.85546875" style="1" customWidth="1"/>
    <col min="1794" max="1794" width="20.42578125" style="1" customWidth="1"/>
    <col min="1795" max="1795" width="15.140625" style="1" customWidth="1"/>
    <col min="1796" max="1797" width="18.28515625" style="1" customWidth="1"/>
    <col min="1798" max="1798" width="19.85546875" style="1" customWidth="1"/>
    <col min="1799" max="1799" width="23.42578125" style="1" customWidth="1"/>
    <col min="1800" max="2047" width="9.140625" style="1"/>
    <col min="2048" max="2048" width="5.42578125" style="1" customWidth="1"/>
    <col min="2049" max="2049" width="35.85546875" style="1" customWidth="1"/>
    <col min="2050" max="2050" width="20.42578125" style="1" customWidth="1"/>
    <col min="2051" max="2051" width="15.140625" style="1" customWidth="1"/>
    <col min="2052" max="2053" width="18.28515625" style="1" customWidth="1"/>
    <col min="2054" max="2054" width="19.85546875" style="1" customWidth="1"/>
    <col min="2055" max="2055" width="23.42578125" style="1" customWidth="1"/>
    <col min="2056" max="2303" width="9.140625" style="1"/>
    <col min="2304" max="2304" width="5.42578125" style="1" customWidth="1"/>
    <col min="2305" max="2305" width="35.85546875" style="1" customWidth="1"/>
    <col min="2306" max="2306" width="20.42578125" style="1" customWidth="1"/>
    <col min="2307" max="2307" width="15.140625" style="1" customWidth="1"/>
    <col min="2308" max="2309" width="18.28515625" style="1" customWidth="1"/>
    <col min="2310" max="2310" width="19.85546875" style="1" customWidth="1"/>
    <col min="2311" max="2311" width="23.42578125" style="1" customWidth="1"/>
    <col min="2312" max="2559" width="9.140625" style="1"/>
    <col min="2560" max="2560" width="5.42578125" style="1" customWidth="1"/>
    <col min="2561" max="2561" width="35.85546875" style="1" customWidth="1"/>
    <col min="2562" max="2562" width="20.42578125" style="1" customWidth="1"/>
    <col min="2563" max="2563" width="15.140625" style="1" customWidth="1"/>
    <col min="2564" max="2565" width="18.28515625" style="1" customWidth="1"/>
    <col min="2566" max="2566" width="19.85546875" style="1" customWidth="1"/>
    <col min="2567" max="2567" width="23.42578125" style="1" customWidth="1"/>
    <col min="2568" max="2815" width="9.140625" style="1"/>
    <col min="2816" max="2816" width="5.42578125" style="1" customWidth="1"/>
    <col min="2817" max="2817" width="35.85546875" style="1" customWidth="1"/>
    <col min="2818" max="2818" width="20.42578125" style="1" customWidth="1"/>
    <col min="2819" max="2819" width="15.140625" style="1" customWidth="1"/>
    <col min="2820" max="2821" width="18.28515625" style="1" customWidth="1"/>
    <col min="2822" max="2822" width="19.85546875" style="1" customWidth="1"/>
    <col min="2823" max="2823" width="23.42578125" style="1" customWidth="1"/>
    <col min="2824" max="3071" width="9.140625" style="1"/>
    <col min="3072" max="3072" width="5.42578125" style="1" customWidth="1"/>
    <col min="3073" max="3073" width="35.85546875" style="1" customWidth="1"/>
    <col min="3074" max="3074" width="20.42578125" style="1" customWidth="1"/>
    <col min="3075" max="3075" width="15.140625" style="1" customWidth="1"/>
    <col min="3076" max="3077" width="18.28515625" style="1" customWidth="1"/>
    <col min="3078" max="3078" width="19.85546875" style="1" customWidth="1"/>
    <col min="3079" max="3079" width="23.42578125" style="1" customWidth="1"/>
    <col min="3080" max="3327" width="9.140625" style="1"/>
    <col min="3328" max="3328" width="5.42578125" style="1" customWidth="1"/>
    <col min="3329" max="3329" width="35.85546875" style="1" customWidth="1"/>
    <col min="3330" max="3330" width="20.42578125" style="1" customWidth="1"/>
    <col min="3331" max="3331" width="15.140625" style="1" customWidth="1"/>
    <col min="3332" max="3333" width="18.28515625" style="1" customWidth="1"/>
    <col min="3334" max="3334" width="19.85546875" style="1" customWidth="1"/>
    <col min="3335" max="3335" width="23.42578125" style="1" customWidth="1"/>
    <col min="3336" max="3583" width="9.140625" style="1"/>
    <col min="3584" max="3584" width="5.42578125" style="1" customWidth="1"/>
    <col min="3585" max="3585" width="35.85546875" style="1" customWidth="1"/>
    <col min="3586" max="3586" width="20.42578125" style="1" customWidth="1"/>
    <col min="3587" max="3587" width="15.140625" style="1" customWidth="1"/>
    <col min="3588" max="3589" width="18.28515625" style="1" customWidth="1"/>
    <col min="3590" max="3590" width="19.85546875" style="1" customWidth="1"/>
    <col min="3591" max="3591" width="23.42578125" style="1" customWidth="1"/>
    <col min="3592" max="3839" width="9.140625" style="1"/>
    <col min="3840" max="3840" width="5.42578125" style="1" customWidth="1"/>
    <col min="3841" max="3841" width="35.85546875" style="1" customWidth="1"/>
    <col min="3842" max="3842" width="20.42578125" style="1" customWidth="1"/>
    <col min="3843" max="3843" width="15.140625" style="1" customWidth="1"/>
    <col min="3844" max="3845" width="18.28515625" style="1" customWidth="1"/>
    <col min="3846" max="3846" width="19.85546875" style="1" customWidth="1"/>
    <col min="3847" max="3847" width="23.42578125" style="1" customWidth="1"/>
    <col min="3848" max="4095" width="9.140625" style="1"/>
    <col min="4096" max="4096" width="5.42578125" style="1" customWidth="1"/>
    <col min="4097" max="4097" width="35.85546875" style="1" customWidth="1"/>
    <col min="4098" max="4098" width="20.42578125" style="1" customWidth="1"/>
    <col min="4099" max="4099" width="15.140625" style="1" customWidth="1"/>
    <col min="4100" max="4101" width="18.28515625" style="1" customWidth="1"/>
    <col min="4102" max="4102" width="19.85546875" style="1" customWidth="1"/>
    <col min="4103" max="4103" width="23.42578125" style="1" customWidth="1"/>
    <col min="4104" max="4351" width="9.140625" style="1"/>
    <col min="4352" max="4352" width="5.42578125" style="1" customWidth="1"/>
    <col min="4353" max="4353" width="35.85546875" style="1" customWidth="1"/>
    <col min="4354" max="4354" width="20.42578125" style="1" customWidth="1"/>
    <col min="4355" max="4355" width="15.140625" style="1" customWidth="1"/>
    <col min="4356" max="4357" width="18.28515625" style="1" customWidth="1"/>
    <col min="4358" max="4358" width="19.85546875" style="1" customWidth="1"/>
    <col min="4359" max="4359" width="23.42578125" style="1" customWidth="1"/>
    <col min="4360" max="4607" width="9.140625" style="1"/>
    <col min="4608" max="4608" width="5.42578125" style="1" customWidth="1"/>
    <col min="4609" max="4609" width="35.85546875" style="1" customWidth="1"/>
    <col min="4610" max="4610" width="20.42578125" style="1" customWidth="1"/>
    <col min="4611" max="4611" width="15.140625" style="1" customWidth="1"/>
    <col min="4612" max="4613" width="18.28515625" style="1" customWidth="1"/>
    <col min="4614" max="4614" width="19.85546875" style="1" customWidth="1"/>
    <col min="4615" max="4615" width="23.42578125" style="1" customWidth="1"/>
    <col min="4616" max="4863" width="9.140625" style="1"/>
    <col min="4864" max="4864" width="5.42578125" style="1" customWidth="1"/>
    <col min="4865" max="4865" width="35.85546875" style="1" customWidth="1"/>
    <col min="4866" max="4866" width="20.42578125" style="1" customWidth="1"/>
    <col min="4867" max="4867" width="15.140625" style="1" customWidth="1"/>
    <col min="4868" max="4869" width="18.28515625" style="1" customWidth="1"/>
    <col min="4870" max="4870" width="19.85546875" style="1" customWidth="1"/>
    <col min="4871" max="4871" width="23.42578125" style="1" customWidth="1"/>
    <col min="4872" max="5119" width="9.140625" style="1"/>
    <col min="5120" max="5120" width="5.42578125" style="1" customWidth="1"/>
    <col min="5121" max="5121" width="35.85546875" style="1" customWidth="1"/>
    <col min="5122" max="5122" width="20.42578125" style="1" customWidth="1"/>
    <col min="5123" max="5123" width="15.140625" style="1" customWidth="1"/>
    <col min="5124" max="5125" width="18.28515625" style="1" customWidth="1"/>
    <col min="5126" max="5126" width="19.85546875" style="1" customWidth="1"/>
    <col min="5127" max="5127" width="23.42578125" style="1" customWidth="1"/>
    <col min="5128" max="5375" width="9.140625" style="1"/>
    <col min="5376" max="5376" width="5.42578125" style="1" customWidth="1"/>
    <col min="5377" max="5377" width="35.85546875" style="1" customWidth="1"/>
    <col min="5378" max="5378" width="20.42578125" style="1" customWidth="1"/>
    <col min="5379" max="5379" width="15.140625" style="1" customWidth="1"/>
    <col min="5380" max="5381" width="18.28515625" style="1" customWidth="1"/>
    <col min="5382" max="5382" width="19.85546875" style="1" customWidth="1"/>
    <col min="5383" max="5383" width="23.42578125" style="1" customWidth="1"/>
    <col min="5384" max="5631" width="9.140625" style="1"/>
    <col min="5632" max="5632" width="5.42578125" style="1" customWidth="1"/>
    <col min="5633" max="5633" width="35.85546875" style="1" customWidth="1"/>
    <col min="5634" max="5634" width="20.42578125" style="1" customWidth="1"/>
    <col min="5635" max="5635" width="15.140625" style="1" customWidth="1"/>
    <col min="5636" max="5637" width="18.28515625" style="1" customWidth="1"/>
    <col min="5638" max="5638" width="19.85546875" style="1" customWidth="1"/>
    <col min="5639" max="5639" width="23.42578125" style="1" customWidth="1"/>
    <col min="5640" max="5887" width="9.140625" style="1"/>
    <col min="5888" max="5888" width="5.42578125" style="1" customWidth="1"/>
    <col min="5889" max="5889" width="35.85546875" style="1" customWidth="1"/>
    <col min="5890" max="5890" width="20.42578125" style="1" customWidth="1"/>
    <col min="5891" max="5891" width="15.140625" style="1" customWidth="1"/>
    <col min="5892" max="5893" width="18.28515625" style="1" customWidth="1"/>
    <col min="5894" max="5894" width="19.85546875" style="1" customWidth="1"/>
    <col min="5895" max="5895" width="23.42578125" style="1" customWidth="1"/>
    <col min="5896" max="6143" width="9.140625" style="1"/>
    <col min="6144" max="6144" width="5.42578125" style="1" customWidth="1"/>
    <col min="6145" max="6145" width="35.85546875" style="1" customWidth="1"/>
    <col min="6146" max="6146" width="20.42578125" style="1" customWidth="1"/>
    <col min="6147" max="6147" width="15.140625" style="1" customWidth="1"/>
    <col min="6148" max="6149" width="18.28515625" style="1" customWidth="1"/>
    <col min="6150" max="6150" width="19.85546875" style="1" customWidth="1"/>
    <col min="6151" max="6151" width="23.42578125" style="1" customWidth="1"/>
    <col min="6152" max="6399" width="9.140625" style="1"/>
    <col min="6400" max="6400" width="5.42578125" style="1" customWidth="1"/>
    <col min="6401" max="6401" width="35.85546875" style="1" customWidth="1"/>
    <col min="6402" max="6402" width="20.42578125" style="1" customWidth="1"/>
    <col min="6403" max="6403" width="15.140625" style="1" customWidth="1"/>
    <col min="6404" max="6405" width="18.28515625" style="1" customWidth="1"/>
    <col min="6406" max="6406" width="19.85546875" style="1" customWidth="1"/>
    <col min="6407" max="6407" width="23.42578125" style="1" customWidth="1"/>
    <col min="6408" max="6655" width="9.140625" style="1"/>
    <col min="6656" max="6656" width="5.42578125" style="1" customWidth="1"/>
    <col min="6657" max="6657" width="35.85546875" style="1" customWidth="1"/>
    <col min="6658" max="6658" width="20.42578125" style="1" customWidth="1"/>
    <col min="6659" max="6659" width="15.140625" style="1" customWidth="1"/>
    <col min="6660" max="6661" width="18.28515625" style="1" customWidth="1"/>
    <col min="6662" max="6662" width="19.85546875" style="1" customWidth="1"/>
    <col min="6663" max="6663" width="23.42578125" style="1" customWidth="1"/>
    <col min="6664" max="6911" width="9.140625" style="1"/>
    <col min="6912" max="6912" width="5.42578125" style="1" customWidth="1"/>
    <col min="6913" max="6913" width="35.85546875" style="1" customWidth="1"/>
    <col min="6914" max="6914" width="20.42578125" style="1" customWidth="1"/>
    <col min="6915" max="6915" width="15.140625" style="1" customWidth="1"/>
    <col min="6916" max="6917" width="18.28515625" style="1" customWidth="1"/>
    <col min="6918" max="6918" width="19.85546875" style="1" customWidth="1"/>
    <col min="6919" max="6919" width="23.42578125" style="1" customWidth="1"/>
    <col min="6920" max="7167" width="9.140625" style="1"/>
    <col min="7168" max="7168" width="5.42578125" style="1" customWidth="1"/>
    <col min="7169" max="7169" width="35.85546875" style="1" customWidth="1"/>
    <col min="7170" max="7170" width="20.42578125" style="1" customWidth="1"/>
    <col min="7171" max="7171" width="15.140625" style="1" customWidth="1"/>
    <col min="7172" max="7173" width="18.28515625" style="1" customWidth="1"/>
    <col min="7174" max="7174" width="19.85546875" style="1" customWidth="1"/>
    <col min="7175" max="7175" width="23.42578125" style="1" customWidth="1"/>
    <col min="7176" max="7423" width="9.140625" style="1"/>
    <col min="7424" max="7424" width="5.42578125" style="1" customWidth="1"/>
    <col min="7425" max="7425" width="35.85546875" style="1" customWidth="1"/>
    <col min="7426" max="7426" width="20.42578125" style="1" customWidth="1"/>
    <col min="7427" max="7427" width="15.140625" style="1" customWidth="1"/>
    <col min="7428" max="7429" width="18.28515625" style="1" customWidth="1"/>
    <col min="7430" max="7430" width="19.85546875" style="1" customWidth="1"/>
    <col min="7431" max="7431" width="23.42578125" style="1" customWidth="1"/>
    <col min="7432" max="7679" width="9.140625" style="1"/>
    <col min="7680" max="7680" width="5.42578125" style="1" customWidth="1"/>
    <col min="7681" max="7681" width="35.85546875" style="1" customWidth="1"/>
    <col min="7682" max="7682" width="20.42578125" style="1" customWidth="1"/>
    <col min="7683" max="7683" width="15.140625" style="1" customWidth="1"/>
    <col min="7684" max="7685" width="18.28515625" style="1" customWidth="1"/>
    <col min="7686" max="7686" width="19.85546875" style="1" customWidth="1"/>
    <col min="7687" max="7687" width="23.42578125" style="1" customWidth="1"/>
    <col min="7688" max="7935" width="9.140625" style="1"/>
    <col min="7936" max="7936" width="5.42578125" style="1" customWidth="1"/>
    <col min="7937" max="7937" width="35.85546875" style="1" customWidth="1"/>
    <col min="7938" max="7938" width="20.42578125" style="1" customWidth="1"/>
    <col min="7939" max="7939" width="15.140625" style="1" customWidth="1"/>
    <col min="7940" max="7941" width="18.28515625" style="1" customWidth="1"/>
    <col min="7942" max="7942" width="19.85546875" style="1" customWidth="1"/>
    <col min="7943" max="7943" width="23.42578125" style="1" customWidth="1"/>
    <col min="7944" max="8191" width="9.140625" style="1"/>
    <col min="8192" max="8192" width="5.42578125" style="1" customWidth="1"/>
    <col min="8193" max="8193" width="35.85546875" style="1" customWidth="1"/>
    <col min="8194" max="8194" width="20.42578125" style="1" customWidth="1"/>
    <col min="8195" max="8195" width="15.140625" style="1" customWidth="1"/>
    <col min="8196" max="8197" width="18.28515625" style="1" customWidth="1"/>
    <col min="8198" max="8198" width="19.85546875" style="1" customWidth="1"/>
    <col min="8199" max="8199" width="23.42578125" style="1" customWidth="1"/>
    <col min="8200" max="8447" width="9.140625" style="1"/>
    <col min="8448" max="8448" width="5.42578125" style="1" customWidth="1"/>
    <col min="8449" max="8449" width="35.85546875" style="1" customWidth="1"/>
    <col min="8450" max="8450" width="20.42578125" style="1" customWidth="1"/>
    <col min="8451" max="8451" width="15.140625" style="1" customWidth="1"/>
    <col min="8452" max="8453" width="18.28515625" style="1" customWidth="1"/>
    <col min="8454" max="8454" width="19.85546875" style="1" customWidth="1"/>
    <col min="8455" max="8455" width="23.42578125" style="1" customWidth="1"/>
    <col min="8456" max="8703" width="9.140625" style="1"/>
    <col min="8704" max="8704" width="5.42578125" style="1" customWidth="1"/>
    <col min="8705" max="8705" width="35.85546875" style="1" customWidth="1"/>
    <col min="8706" max="8706" width="20.42578125" style="1" customWidth="1"/>
    <col min="8707" max="8707" width="15.140625" style="1" customWidth="1"/>
    <col min="8708" max="8709" width="18.28515625" style="1" customWidth="1"/>
    <col min="8710" max="8710" width="19.85546875" style="1" customWidth="1"/>
    <col min="8711" max="8711" width="23.42578125" style="1" customWidth="1"/>
    <col min="8712" max="8959" width="9.140625" style="1"/>
    <col min="8960" max="8960" width="5.42578125" style="1" customWidth="1"/>
    <col min="8961" max="8961" width="35.85546875" style="1" customWidth="1"/>
    <col min="8962" max="8962" width="20.42578125" style="1" customWidth="1"/>
    <col min="8963" max="8963" width="15.140625" style="1" customWidth="1"/>
    <col min="8964" max="8965" width="18.28515625" style="1" customWidth="1"/>
    <col min="8966" max="8966" width="19.85546875" style="1" customWidth="1"/>
    <col min="8967" max="8967" width="23.42578125" style="1" customWidth="1"/>
    <col min="8968" max="9215" width="9.140625" style="1"/>
    <col min="9216" max="9216" width="5.42578125" style="1" customWidth="1"/>
    <col min="9217" max="9217" width="35.85546875" style="1" customWidth="1"/>
    <col min="9218" max="9218" width="20.42578125" style="1" customWidth="1"/>
    <col min="9219" max="9219" width="15.140625" style="1" customWidth="1"/>
    <col min="9220" max="9221" width="18.28515625" style="1" customWidth="1"/>
    <col min="9222" max="9222" width="19.85546875" style="1" customWidth="1"/>
    <col min="9223" max="9223" width="23.42578125" style="1" customWidth="1"/>
    <col min="9224" max="9471" width="9.140625" style="1"/>
    <col min="9472" max="9472" width="5.42578125" style="1" customWidth="1"/>
    <col min="9473" max="9473" width="35.85546875" style="1" customWidth="1"/>
    <col min="9474" max="9474" width="20.42578125" style="1" customWidth="1"/>
    <col min="9475" max="9475" width="15.140625" style="1" customWidth="1"/>
    <col min="9476" max="9477" width="18.28515625" style="1" customWidth="1"/>
    <col min="9478" max="9478" width="19.85546875" style="1" customWidth="1"/>
    <col min="9479" max="9479" width="23.42578125" style="1" customWidth="1"/>
    <col min="9480" max="9727" width="9.140625" style="1"/>
    <col min="9728" max="9728" width="5.42578125" style="1" customWidth="1"/>
    <col min="9729" max="9729" width="35.85546875" style="1" customWidth="1"/>
    <col min="9730" max="9730" width="20.42578125" style="1" customWidth="1"/>
    <col min="9731" max="9731" width="15.140625" style="1" customWidth="1"/>
    <col min="9732" max="9733" width="18.28515625" style="1" customWidth="1"/>
    <col min="9734" max="9734" width="19.85546875" style="1" customWidth="1"/>
    <col min="9735" max="9735" width="23.42578125" style="1" customWidth="1"/>
    <col min="9736" max="9983" width="9.140625" style="1"/>
    <col min="9984" max="9984" width="5.42578125" style="1" customWidth="1"/>
    <col min="9985" max="9985" width="35.85546875" style="1" customWidth="1"/>
    <col min="9986" max="9986" width="20.42578125" style="1" customWidth="1"/>
    <col min="9987" max="9987" width="15.140625" style="1" customWidth="1"/>
    <col min="9988" max="9989" width="18.28515625" style="1" customWidth="1"/>
    <col min="9990" max="9990" width="19.85546875" style="1" customWidth="1"/>
    <col min="9991" max="9991" width="23.42578125" style="1" customWidth="1"/>
    <col min="9992" max="10239" width="9.140625" style="1"/>
    <col min="10240" max="10240" width="5.42578125" style="1" customWidth="1"/>
    <col min="10241" max="10241" width="35.85546875" style="1" customWidth="1"/>
    <col min="10242" max="10242" width="20.42578125" style="1" customWidth="1"/>
    <col min="10243" max="10243" width="15.140625" style="1" customWidth="1"/>
    <col min="10244" max="10245" width="18.28515625" style="1" customWidth="1"/>
    <col min="10246" max="10246" width="19.85546875" style="1" customWidth="1"/>
    <col min="10247" max="10247" width="23.42578125" style="1" customWidth="1"/>
    <col min="10248" max="10495" width="9.140625" style="1"/>
    <col min="10496" max="10496" width="5.42578125" style="1" customWidth="1"/>
    <col min="10497" max="10497" width="35.85546875" style="1" customWidth="1"/>
    <col min="10498" max="10498" width="20.42578125" style="1" customWidth="1"/>
    <col min="10499" max="10499" width="15.140625" style="1" customWidth="1"/>
    <col min="10500" max="10501" width="18.28515625" style="1" customWidth="1"/>
    <col min="10502" max="10502" width="19.85546875" style="1" customWidth="1"/>
    <col min="10503" max="10503" width="23.42578125" style="1" customWidth="1"/>
    <col min="10504" max="10751" width="9.140625" style="1"/>
    <col min="10752" max="10752" width="5.42578125" style="1" customWidth="1"/>
    <col min="10753" max="10753" width="35.85546875" style="1" customWidth="1"/>
    <col min="10754" max="10754" width="20.42578125" style="1" customWidth="1"/>
    <col min="10755" max="10755" width="15.140625" style="1" customWidth="1"/>
    <col min="10756" max="10757" width="18.28515625" style="1" customWidth="1"/>
    <col min="10758" max="10758" width="19.85546875" style="1" customWidth="1"/>
    <col min="10759" max="10759" width="23.42578125" style="1" customWidth="1"/>
    <col min="10760" max="11007" width="9.140625" style="1"/>
    <col min="11008" max="11008" width="5.42578125" style="1" customWidth="1"/>
    <col min="11009" max="11009" width="35.85546875" style="1" customWidth="1"/>
    <col min="11010" max="11010" width="20.42578125" style="1" customWidth="1"/>
    <col min="11011" max="11011" width="15.140625" style="1" customWidth="1"/>
    <col min="11012" max="11013" width="18.28515625" style="1" customWidth="1"/>
    <col min="11014" max="11014" width="19.85546875" style="1" customWidth="1"/>
    <col min="11015" max="11015" width="23.42578125" style="1" customWidth="1"/>
    <col min="11016" max="11263" width="9.140625" style="1"/>
    <col min="11264" max="11264" width="5.42578125" style="1" customWidth="1"/>
    <col min="11265" max="11265" width="35.85546875" style="1" customWidth="1"/>
    <col min="11266" max="11266" width="20.42578125" style="1" customWidth="1"/>
    <col min="11267" max="11267" width="15.140625" style="1" customWidth="1"/>
    <col min="11268" max="11269" width="18.28515625" style="1" customWidth="1"/>
    <col min="11270" max="11270" width="19.85546875" style="1" customWidth="1"/>
    <col min="11271" max="11271" width="23.42578125" style="1" customWidth="1"/>
    <col min="11272" max="11519" width="9.140625" style="1"/>
    <col min="11520" max="11520" width="5.42578125" style="1" customWidth="1"/>
    <col min="11521" max="11521" width="35.85546875" style="1" customWidth="1"/>
    <col min="11522" max="11522" width="20.42578125" style="1" customWidth="1"/>
    <col min="11523" max="11523" width="15.140625" style="1" customWidth="1"/>
    <col min="11524" max="11525" width="18.28515625" style="1" customWidth="1"/>
    <col min="11526" max="11526" width="19.85546875" style="1" customWidth="1"/>
    <col min="11527" max="11527" width="23.42578125" style="1" customWidth="1"/>
    <col min="11528" max="11775" width="9.140625" style="1"/>
    <col min="11776" max="11776" width="5.42578125" style="1" customWidth="1"/>
    <col min="11777" max="11777" width="35.85546875" style="1" customWidth="1"/>
    <col min="11778" max="11778" width="20.42578125" style="1" customWidth="1"/>
    <col min="11779" max="11779" width="15.140625" style="1" customWidth="1"/>
    <col min="11780" max="11781" width="18.28515625" style="1" customWidth="1"/>
    <col min="11782" max="11782" width="19.85546875" style="1" customWidth="1"/>
    <col min="11783" max="11783" width="23.42578125" style="1" customWidth="1"/>
    <col min="11784" max="12031" width="9.140625" style="1"/>
    <col min="12032" max="12032" width="5.42578125" style="1" customWidth="1"/>
    <col min="12033" max="12033" width="35.85546875" style="1" customWidth="1"/>
    <col min="12034" max="12034" width="20.42578125" style="1" customWidth="1"/>
    <col min="12035" max="12035" width="15.140625" style="1" customWidth="1"/>
    <col min="12036" max="12037" width="18.28515625" style="1" customWidth="1"/>
    <col min="12038" max="12038" width="19.85546875" style="1" customWidth="1"/>
    <col min="12039" max="12039" width="23.42578125" style="1" customWidth="1"/>
    <col min="12040" max="12287" width="9.140625" style="1"/>
    <col min="12288" max="12288" width="5.42578125" style="1" customWidth="1"/>
    <col min="12289" max="12289" width="35.85546875" style="1" customWidth="1"/>
    <col min="12290" max="12290" width="20.42578125" style="1" customWidth="1"/>
    <col min="12291" max="12291" width="15.140625" style="1" customWidth="1"/>
    <col min="12292" max="12293" width="18.28515625" style="1" customWidth="1"/>
    <col min="12294" max="12294" width="19.85546875" style="1" customWidth="1"/>
    <col min="12295" max="12295" width="23.42578125" style="1" customWidth="1"/>
    <col min="12296" max="12543" width="9.140625" style="1"/>
    <col min="12544" max="12544" width="5.42578125" style="1" customWidth="1"/>
    <col min="12545" max="12545" width="35.85546875" style="1" customWidth="1"/>
    <col min="12546" max="12546" width="20.42578125" style="1" customWidth="1"/>
    <col min="12547" max="12547" width="15.140625" style="1" customWidth="1"/>
    <col min="12548" max="12549" width="18.28515625" style="1" customWidth="1"/>
    <col min="12550" max="12550" width="19.85546875" style="1" customWidth="1"/>
    <col min="12551" max="12551" width="23.42578125" style="1" customWidth="1"/>
    <col min="12552" max="12799" width="9.140625" style="1"/>
    <col min="12800" max="12800" width="5.42578125" style="1" customWidth="1"/>
    <col min="12801" max="12801" width="35.85546875" style="1" customWidth="1"/>
    <col min="12802" max="12802" width="20.42578125" style="1" customWidth="1"/>
    <col min="12803" max="12803" width="15.140625" style="1" customWidth="1"/>
    <col min="12804" max="12805" width="18.28515625" style="1" customWidth="1"/>
    <col min="12806" max="12806" width="19.85546875" style="1" customWidth="1"/>
    <col min="12807" max="12807" width="23.42578125" style="1" customWidth="1"/>
    <col min="12808" max="13055" width="9.140625" style="1"/>
    <col min="13056" max="13056" width="5.42578125" style="1" customWidth="1"/>
    <col min="13057" max="13057" width="35.85546875" style="1" customWidth="1"/>
    <col min="13058" max="13058" width="20.42578125" style="1" customWidth="1"/>
    <col min="13059" max="13059" width="15.140625" style="1" customWidth="1"/>
    <col min="13060" max="13061" width="18.28515625" style="1" customWidth="1"/>
    <col min="13062" max="13062" width="19.85546875" style="1" customWidth="1"/>
    <col min="13063" max="13063" width="23.42578125" style="1" customWidth="1"/>
    <col min="13064" max="13311" width="9.140625" style="1"/>
    <col min="13312" max="13312" width="5.42578125" style="1" customWidth="1"/>
    <col min="13313" max="13313" width="35.85546875" style="1" customWidth="1"/>
    <col min="13314" max="13314" width="20.42578125" style="1" customWidth="1"/>
    <col min="13315" max="13315" width="15.140625" style="1" customWidth="1"/>
    <col min="13316" max="13317" width="18.28515625" style="1" customWidth="1"/>
    <col min="13318" max="13318" width="19.85546875" style="1" customWidth="1"/>
    <col min="13319" max="13319" width="23.42578125" style="1" customWidth="1"/>
    <col min="13320" max="13567" width="9.140625" style="1"/>
    <col min="13568" max="13568" width="5.42578125" style="1" customWidth="1"/>
    <col min="13569" max="13569" width="35.85546875" style="1" customWidth="1"/>
    <col min="13570" max="13570" width="20.42578125" style="1" customWidth="1"/>
    <col min="13571" max="13571" width="15.140625" style="1" customWidth="1"/>
    <col min="13572" max="13573" width="18.28515625" style="1" customWidth="1"/>
    <col min="13574" max="13574" width="19.85546875" style="1" customWidth="1"/>
    <col min="13575" max="13575" width="23.42578125" style="1" customWidth="1"/>
    <col min="13576" max="13823" width="9.140625" style="1"/>
    <col min="13824" max="13824" width="5.42578125" style="1" customWidth="1"/>
    <col min="13825" max="13825" width="35.85546875" style="1" customWidth="1"/>
    <col min="13826" max="13826" width="20.42578125" style="1" customWidth="1"/>
    <col min="13827" max="13827" width="15.140625" style="1" customWidth="1"/>
    <col min="13828" max="13829" width="18.28515625" style="1" customWidth="1"/>
    <col min="13830" max="13830" width="19.85546875" style="1" customWidth="1"/>
    <col min="13831" max="13831" width="23.42578125" style="1" customWidth="1"/>
    <col min="13832" max="14079" width="9.140625" style="1"/>
    <col min="14080" max="14080" width="5.42578125" style="1" customWidth="1"/>
    <col min="14081" max="14081" width="35.85546875" style="1" customWidth="1"/>
    <col min="14082" max="14082" width="20.42578125" style="1" customWidth="1"/>
    <col min="14083" max="14083" width="15.140625" style="1" customWidth="1"/>
    <col min="14084" max="14085" width="18.28515625" style="1" customWidth="1"/>
    <col min="14086" max="14086" width="19.85546875" style="1" customWidth="1"/>
    <col min="14087" max="14087" width="23.42578125" style="1" customWidth="1"/>
    <col min="14088" max="14335" width="9.140625" style="1"/>
    <col min="14336" max="14336" width="5.42578125" style="1" customWidth="1"/>
    <col min="14337" max="14337" width="35.85546875" style="1" customWidth="1"/>
    <col min="14338" max="14338" width="20.42578125" style="1" customWidth="1"/>
    <col min="14339" max="14339" width="15.140625" style="1" customWidth="1"/>
    <col min="14340" max="14341" width="18.28515625" style="1" customWidth="1"/>
    <col min="14342" max="14342" width="19.85546875" style="1" customWidth="1"/>
    <col min="14343" max="14343" width="23.42578125" style="1" customWidth="1"/>
    <col min="14344" max="14591" width="9.140625" style="1"/>
    <col min="14592" max="14592" width="5.42578125" style="1" customWidth="1"/>
    <col min="14593" max="14593" width="35.85546875" style="1" customWidth="1"/>
    <col min="14594" max="14594" width="20.42578125" style="1" customWidth="1"/>
    <col min="14595" max="14595" width="15.140625" style="1" customWidth="1"/>
    <col min="14596" max="14597" width="18.28515625" style="1" customWidth="1"/>
    <col min="14598" max="14598" width="19.85546875" style="1" customWidth="1"/>
    <col min="14599" max="14599" width="23.42578125" style="1" customWidth="1"/>
    <col min="14600" max="14847" width="9.140625" style="1"/>
    <col min="14848" max="14848" width="5.42578125" style="1" customWidth="1"/>
    <col min="14849" max="14849" width="35.85546875" style="1" customWidth="1"/>
    <col min="14850" max="14850" width="20.42578125" style="1" customWidth="1"/>
    <col min="14851" max="14851" width="15.140625" style="1" customWidth="1"/>
    <col min="14852" max="14853" width="18.28515625" style="1" customWidth="1"/>
    <col min="14854" max="14854" width="19.85546875" style="1" customWidth="1"/>
    <col min="14855" max="14855" width="23.42578125" style="1" customWidth="1"/>
    <col min="14856" max="15103" width="9.140625" style="1"/>
    <col min="15104" max="15104" width="5.42578125" style="1" customWidth="1"/>
    <col min="15105" max="15105" width="35.85546875" style="1" customWidth="1"/>
    <col min="15106" max="15106" width="20.42578125" style="1" customWidth="1"/>
    <col min="15107" max="15107" width="15.140625" style="1" customWidth="1"/>
    <col min="15108" max="15109" width="18.28515625" style="1" customWidth="1"/>
    <col min="15110" max="15110" width="19.85546875" style="1" customWidth="1"/>
    <col min="15111" max="15111" width="23.42578125" style="1" customWidth="1"/>
    <col min="15112" max="15359" width="9.140625" style="1"/>
    <col min="15360" max="15360" width="5.42578125" style="1" customWidth="1"/>
    <col min="15361" max="15361" width="35.85546875" style="1" customWidth="1"/>
    <col min="15362" max="15362" width="20.42578125" style="1" customWidth="1"/>
    <col min="15363" max="15363" width="15.140625" style="1" customWidth="1"/>
    <col min="15364" max="15365" width="18.28515625" style="1" customWidth="1"/>
    <col min="15366" max="15366" width="19.85546875" style="1" customWidth="1"/>
    <col min="15367" max="15367" width="23.42578125" style="1" customWidth="1"/>
    <col min="15368" max="15615" width="9.140625" style="1"/>
    <col min="15616" max="15616" width="5.42578125" style="1" customWidth="1"/>
    <col min="15617" max="15617" width="35.85546875" style="1" customWidth="1"/>
    <col min="15618" max="15618" width="20.42578125" style="1" customWidth="1"/>
    <col min="15619" max="15619" width="15.140625" style="1" customWidth="1"/>
    <col min="15620" max="15621" width="18.28515625" style="1" customWidth="1"/>
    <col min="15622" max="15622" width="19.85546875" style="1" customWidth="1"/>
    <col min="15623" max="15623" width="23.42578125" style="1" customWidth="1"/>
    <col min="15624" max="15871" width="9.140625" style="1"/>
    <col min="15872" max="15872" width="5.42578125" style="1" customWidth="1"/>
    <col min="15873" max="15873" width="35.85546875" style="1" customWidth="1"/>
    <col min="15874" max="15874" width="20.42578125" style="1" customWidth="1"/>
    <col min="15875" max="15875" width="15.140625" style="1" customWidth="1"/>
    <col min="15876" max="15877" width="18.28515625" style="1" customWidth="1"/>
    <col min="15878" max="15878" width="19.85546875" style="1" customWidth="1"/>
    <col min="15879" max="15879" width="23.42578125" style="1" customWidth="1"/>
    <col min="15880" max="16127" width="9.140625" style="1"/>
    <col min="16128" max="16128" width="5.42578125" style="1" customWidth="1"/>
    <col min="16129" max="16129" width="35.85546875" style="1" customWidth="1"/>
    <col min="16130" max="16130" width="20.42578125" style="1" customWidth="1"/>
    <col min="16131" max="16131" width="15.140625" style="1" customWidth="1"/>
    <col min="16132" max="16133" width="18.28515625" style="1" customWidth="1"/>
    <col min="16134" max="16134" width="19.85546875" style="1" customWidth="1"/>
    <col min="16135" max="16135" width="23.42578125" style="1" customWidth="1"/>
    <col min="16136" max="16384" width="9.140625" style="1"/>
  </cols>
  <sheetData>
    <row r="1" spans="2:14" x14ac:dyDescent="0.2">
      <c r="B1" s="13"/>
      <c r="C1" s="13"/>
      <c r="D1" s="140"/>
      <c r="E1" s="140"/>
      <c r="F1" s="140"/>
      <c r="G1" s="140" t="s">
        <v>480</v>
      </c>
      <c r="H1" s="140"/>
      <c r="I1" s="140"/>
      <c r="J1" s="140"/>
      <c r="K1" s="140"/>
      <c r="L1" s="140"/>
      <c r="M1" s="140"/>
      <c r="N1" s="140"/>
    </row>
    <row r="2" spans="2:14" ht="15.75" customHeight="1" x14ac:dyDescent="0.25">
      <c r="B2" s="530"/>
      <c r="C2" s="530"/>
      <c r="D2" s="530"/>
      <c r="E2" s="530"/>
      <c r="F2" s="530"/>
      <c r="G2" s="530"/>
    </row>
    <row r="3" spans="2:14" ht="15.75" customHeight="1" x14ac:dyDescent="0.25">
      <c r="B3" s="2"/>
      <c r="C3" s="2"/>
      <c r="D3" s="2"/>
      <c r="E3" s="2"/>
      <c r="F3" s="2"/>
      <c r="G3" s="2"/>
    </row>
    <row r="4" spans="2:14" ht="15.75" customHeight="1" x14ac:dyDescent="0.25">
      <c r="B4" s="530" t="s">
        <v>427</v>
      </c>
      <c r="C4" s="530"/>
      <c r="D4" s="530"/>
      <c r="E4" s="530"/>
      <c r="F4" s="530"/>
      <c r="G4" s="530"/>
    </row>
    <row r="5" spans="2:14" ht="13.5" thickBot="1" x14ac:dyDescent="0.25">
      <c r="G5" s="141" t="s">
        <v>186</v>
      </c>
    </row>
    <row r="6" spans="2:14" ht="15.75" x14ac:dyDescent="0.25">
      <c r="B6" s="636" t="s">
        <v>38</v>
      </c>
      <c r="C6" s="638" t="s">
        <v>187</v>
      </c>
      <c r="D6" s="640" t="s">
        <v>188</v>
      </c>
      <c r="E6" s="642" t="s">
        <v>347</v>
      </c>
      <c r="F6" s="644" t="s">
        <v>189</v>
      </c>
      <c r="G6" s="646" t="s">
        <v>346</v>
      </c>
      <c r="H6" s="13"/>
      <c r="I6" s="13"/>
      <c r="K6" s="3"/>
    </row>
    <row r="7" spans="2:14" ht="16.5" thickBot="1" x14ac:dyDescent="0.3">
      <c r="B7" s="637"/>
      <c r="C7" s="639"/>
      <c r="D7" s="641"/>
      <c r="E7" s="643"/>
      <c r="F7" s="645"/>
      <c r="G7" s="647"/>
      <c r="H7" s="13"/>
      <c r="I7" s="13"/>
      <c r="J7" s="13"/>
      <c r="K7" s="3"/>
    </row>
    <row r="8" spans="2:14" ht="15.75" x14ac:dyDescent="0.25">
      <c r="B8" s="364" t="s">
        <v>190</v>
      </c>
      <c r="C8" s="365">
        <v>5</v>
      </c>
      <c r="D8" s="366"/>
      <c r="E8" s="367"/>
      <c r="F8" s="368"/>
      <c r="G8" s="369">
        <f t="shared" ref="G8:G14" si="0">SUM(C8:F8)</f>
        <v>5</v>
      </c>
      <c r="H8" s="13"/>
      <c r="I8" s="13"/>
      <c r="J8" s="13"/>
      <c r="K8" s="3"/>
    </row>
    <row r="9" spans="2:14" ht="15.75" x14ac:dyDescent="0.25">
      <c r="B9" s="364" t="s">
        <v>298</v>
      </c>
      <c r="C9" s="365"/>
      <c r="D9" s="366"/>
      <c r="E9" s="365">
        <v>0.75</v>
      </c>
      <c r="F9" s="368"/>
      <c r="G9" s="370">
        <f t="shared" si="0"/>
        <v>0.75</v>
      </c>
      <c r="H9" s="13"/>
      <c r="I9" s="13"/>
      <c r="J9" s="13"/>
      <c r="K9" s="237"/>
    </row>
    <row r="10" spans="2:14" ht="15.75" x14ac:dyDescent="0.25">
      <c r="B10" s="364" t="s">
        <v>8</v>
      </c>
      <c r="C10" s="365"/>
      <c r="D10" s="366"/>
      <c r="E10" s="365"/>
      <c r="F10" s="366">
        <v>10</v>
      </c>
      <c r="G10" s="370">
        <f t="shared" si="0"/>
        <v>10</v>
      </c>
      <c r="H10" s="13"/>
      <c r="I10" s="13"/>
      <c r="J10" s="13"/>
      <c r="K10" s="3"/>
    </row>
    <row r="11" spans="2:14" ht="15.75" x14ac:dyDescent="0.25">
      <c r="B11" s="364" t="s">
        <v>12</v>
      </c>
      <c r="C11" s="365"/>
      <c r="D11" s="366"/>
      <c r="E11" s="365">
        <v>1</v>
      </c>
      <c r="F11" s="371"/>
      <c r="G11" s="370">
        <f t="shared" si="0"/>
        <v>1</v>
      </c>
      <c r="H11" s="13"/>
      <c r="I11" s="13"/>
      <c r="J11" s="13"/>
      <c r="K11" s="3"/>
    </row>
    <row r="12" spans="2:14" ht="15.75" x14ac:dyDescent="0.25">
      <c r="B12" s="364" t="s">
        <v>17</v>
      </c>
      <c r="C12" s="365"/>
      <c r="D12" s="366"/>
      <c r="E12" s="365">
        <v>0.75</v>
      </c>
      <c r="F12" s="371"/>
      <c r="G12" s="370">
        <f t="shared" si="0"/>
        <v>0.75</v>
      </c>
      <c r="H12" s="13"/>
      <c r="I12" s="13"/>
      <c r="J12" s="13"/>
      <c r="K12" s="3"/>
    </row>
    <row r="13" spans="2:14" ht="15.75" x14ac:dyDescent="0.25">
      <c r="B13" s="372" t="s">
        <v>22</v>
      </c>
      <c r="C13" s="373"/>
      <c r="D13" s="366"/>
      <c r="E13" s="365">
        <v>0.75</v>
      </c>
      <c r="F13" s="463"/>
      <c r="G13" s="370">
        <f t="shared" si="0"/>
        <v>0.75</v>
      </c>
      <c r="H13" s="13"/>
      <c r="I13" s="13"/>
      <c r="J13" s="13"/>
      <c r="K13" s="443"/>
    </row>
    <row r="14" spans="2:14" ht="16.5" thickBot="1" x14ac:dyDescent="0.3">
      <c r="B14" s="506" t="s">
        <v>410</v>
      </c>
      <c r="C14" s="464"/>
      <c r="D14" s="464"/>
      <c r="E14" s="464">
        <v>1</v>
      </c>
      <c r="F14" s="464"/>
      <c r="G14" s="508">
        <f t="shared" si="0"/>
        <v>1</v>
      </c>
      <c r="H14" s="13"/>
      <c r="I14" s="13"/>
      <c r="J14" s="13"/>
      <c r="K14" s="3"/>
    </row>
    <row r="15" spans="2:14" ht="16.5" thickBot="1" x14ac:dyDescent="0.3">
      <c r="B15" s="374" t="s">
        <v>36</v>
      </c>
      <c r="C15" s="507">
        <f>SUM(C8:C13)</f>
        <v>5</v>
      </c>
      <c r="D15" s="375">
        <f>SUM(D8:D13)</f>
        <v>0</v>
      </c>
      <c r="E15" s="376">
        <f>SUM(E8:E14)</f>
        <v>4.25</v>
      </c>
      <c r="F15" s="525">
        <f>SUM(F8:F13)</f>
        <v>10</v>
      </c>
      <c r="G15" s="377">
        <f>SUM(G8:G14)</f>
        <v>19.25</v>
      </c>
      <c r="H15" s="13"/>
      <c r="I15" s="13"/>
      <c r="J15" s="13"/>
      <c r="K15" s="3"/>
    </row>
    <row r="16" spans="2:14" ht="15.75" x14ac:dyDescent="0.25">
      <c r="H16" s="13"/>
      <c r="I16" s="13"/>
      <c r="J16" s="13"/>
      <c r="K16" s="3"/>
    </row>
    <row r="17" spans="2:11" ht="15.75" x14ac:dyDescent="0.25">
      <c r="D17" s="13"/>
      <c r="E17" s="13"/>
      <c r="F17" s="13"/>
      <c r="G17" s="13"/>
      <c r="H17" s="13"/>
      <c r="I17" s="13"/>
      <c r="J17" s="13"/>
      <c r="K17" s="3"/>
    </row>
    <row r="18" spans="2:11" ht="15.75" x14ac:dyDescent="0.25">
      <c r="H18" s="13"/>
      <c r="I18" s="13"/>
      <c r="J18" s="13"/>
      <c r="K18" s="3"/>
    </row>
    <row r="19" spans="2:11" ht="15.75" x14ac:dyDescent="0.25">
      <c r="J19" s="13"/>
      <c r="K19" s="3"/>
    </row>
    <row r="20" spans="2:11" ht="15.75" x14ac:dyDescent="0.25">
      <c r="J20" s="13"/>
      <c r="K20" s="3"/>
    </row>
    <row r="21" spans="2:11" ht="15.75" x14ac:dyDescent="0.25">
      <c r="B21" s="13"/>
      <c r="C21" s="13"/>
      <c r="D21" s="13"/>
      <c r="E21" s="13"/>
      <c r="F21" s="13"/>
      <c r="G21" s="13"/>
      <c r="J21" s="13"/>
      <c r="K21" s="3"/>
    </row>
    <row r="22" spans="2:11" ht="15.7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3"/>
    </row>
    <row r="23" spans="2:11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3"/>
    </row>
    <row r="24" spans="2:11" ht="15.7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3"/>
    </row>
    <row r="25" spans="2:11" ht="15.7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3"/>
    </row>
    <row r="26" spans="2:11" ht="15.75" x14ac:dyDescent="0.25">
      <c r="B26" s="3"/>
      <c r="C26" s="3"/>
      <c r="D26" s="3"/>
      <c r="E26" s="3"/>
      <c r="F26" s="3"/>
      <c r="G26" s="3"/>
      <c r="H26" s="13"/>
      <c r="I26" s="13"/>
      <c r="J26" s="13"/>
      <c r="K26" s="3"/>
    </row>
    <row r="27" spans="2:11" ht="15.75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.75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.75" x14ac:dyDescent="0.25">
      <c r="B29" s="3"/>
      <c r="C29" s="3"/>
      <c r="D29" s="3"/>
      <c r="E29" s="3"/>
      <c r="F29" s="3" t="s">
        <v>99</v>
      </c>
      <c r="G29" s="3"/>
      <c r="H29" s="3"/>
      <c r="I29" s="3"/>
      <c r="J29" s="3"/>
      <c r="K29" s="3"/>
    </row>
    <row r="30" spans="2:11" ht="15.75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.75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.75" x14ac:dyDescent="0.25">
      <c r="H32" s="3"/>
      <c r="I32" s="3"/>
      <c r="J32" s="3"/>
      <c r="K32" s="3"/>
    </row>
  </sheetData>
  <mergeCells count="8">
    <mergeCell ref="B2:G2"/>
    <mergeCell ref="B4:G4"/>
    <mergeCell ref="B6:B7"/>
    <mergeCell ref="C6:C7"/>
    <mergeCell ref="D6:D7"/>
    <mergeCell ref="E6:E7"/>
    <mergeCell ref="F6:F7"/>
    <mergeCell ref="G6:G7"/>
  </mergeCells>
  <pageMargins left="0.75" right="0.75" top="1" bottom="1" header="0.5" footer="0.5"/>
  <pageSetup paperSize="9" scale="8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T28"/>
  <sheetViews>
    <sheetView view="pageBreakPreview" zoomScale="130" zoomScaleNormal="172" zoomScaleSheetLayoutView="154" workbookViewId="0">
      <selection activeCell="M5" sqref="M5"/>
    </sheetView>
  </sheetViews>
  <sheetFormatPr defaultColWidth="9.140625" defaultRowHeight="12.75" x14ac:dyDescent="0.2"/>
  <cols>
    <col min="1" max="1" width="3.5703125" style="142" customWidth="1"/>
    <col min="2" max="2" width="25.28515625" style="142" customWidth="1"/>
    <col min="3" max="3" width="9.140625" style="142" customWidth="1"/>
    <col min="4" max="4" width="9.5703125" style="142" customWidth="1"/>
    <col min="5" max="5" width="11" style="142" customWidth="1"/>
    <col min="6" max="6" width="10.140625" style="142" customWidth="1"/>
    <col min="7" max="7" width="10.42578125" style="142" customWidth="1"/>
    <col min="8" max="8" width="8.7109375" style="142" customWidth="1"/>
    <col min="9" max="9" width="10" style="142" customWidth="1"/>
    <col min="10" max="10" width="9.28515625" style="142" customWidth="1"/>
    <col min="11" max="11" width="9.7109375" style="142" customWidth="1"/>
    <col min="12" max="12" width="10.140625" style="142" customWidth="1"/>
    <col min="13" max="13" width="9.140625" style="142" customWidth="1"/>
    <col min="14" max="14" width="9" style="142" customWidth="1"/>
    <col min="15" max="15" width="9.28515625" style="142" customWidth="1"/>
    <col min="16" max="256" width="9.140625" style="142"/>
    <col min="257" max="257" width="3.5703125" style="142" customWidth="1"/>
    <col min="258" max="258" width="25.28515625" style="142" customWidth="1"/>
    <col min="259" max="266" width="7.85546875" style="142" customWidth="1"/>
    <col min="267" max="267" width="9" style="142" customWidth="1"/>
    <col min="268" max="270" width="7.85546875" style="142" customWidth="1"/>
    <col min="271" max="271" width="9.28515625" style="142" customWidth="1"/>
    <col min="272" max="512" width="9.140625" style="142"/>
    <col min="513" max="513" width="3.5703125" style="142" customWidth="1"/>
    <col min="514" max="514" width="25.28515625" style="142" customWidth="1"/>
    <col min="515" max="522" width="7.85546875" style="142" customWidth="1"/>
    <col min="523" max="523" width="9" style="142" customWidth="1"/>
    <col min="524" max="526" width="7.85546875" style="142" customWidth="1"/>
    <col min="527" max="527" width="9.28515625" style="142" customWidth="1"/>
    <col min="528" max="768" width="9.140625" style="142"/>
    <col min="769" max="769" width="3.5703125" style="142" customWidth="1"/>
    <col min="770" max="770" width="25.28515625" style="142" customWidth="1"/>
    <col min="771" max="778" width="7.85546875" style="142" customWidth="1"/>
    <col min="779" max="779" width="9" style="142" customWidth="1"/>
    <col min="780" max="782" width="7.85546875" style="142" customWidth="1"/>
    <col min="783" max="783" width="9.28515625" style="142" customWidth="1"/>
    <col min="784" max="1024" width="9.140625" style="142"/>
    <col min="1025" max="1025" width="3.5703125" style="142" customWidth="1"/>
    <col min="1026" max="1026" width="25.28515625" style="142" customWidth="1"/>
    <col min="1027" max="1034" width="7.85546875" style="142" customWidth="1"/>
    <col min="1035" max="1035" width="9" style="142" customWidth="1"/>
    <col min="1036" max="1038" width="7.85546875" style="142" customWidth="1"/>
    <col min="1039" max="1039" width="9.28515625" style="142" customWidth="1"/>
    <col min="1040" max="1280" width="9.140625" style="142"/>
    <col min="1281" max="1281" width="3.5703125" style="142" customWidth="1"/>
    <col min="1282" max="1282" width="25.28515625" style="142" customWidth="1"/>
    <col min="1283" max="1290" width="7.85546875" style="142" customWidth="1"/>
    <col min="1291" max="1291" width="9" style="142" customWidth="1"/>
    <col min="1292" max="1294" width="7.85546875" style="142" customWidth="1"/>
    <col min="1295" max="1295" width="9.28515625" style="142" customWidth="1"/>
    <col min="1296" max="1536" width="9.140625" style="142"/>
    <col min="1537" max="1537" width="3.5703125" style="142" customWidth="1"/>
    <col min="1538" max="1538" width="25.28515625" style="142" customWidth="1"/>
    <col min="1539" max="1546" width="7.85546875" style="142" customWidth="1"/>
    <col min="1547" max="1547" width="9" style="142" customWidth="1"/>
    <col min="1548" max="1550" width="7.85546875" style="142" customWidth="1"/>
    <col min="1551" max="1551" width="9.28515625" style="142" customWidth="1"/>
    <col min="1552" max="1792" width="9.140625" style="142"/>
    <col min="1793" max="1793" width="3.5703125" style="142" customWidth="1"/>
    <col min="1794" max="1794" width="25.28515625" style="142" customWidth="1"/>
    <col min="1795" max="1802" width="7.85546875" style="142" customWidth="1"/>
    <col min="1803" max="1803" width="9" style="142" customWidth="1"/>
    <col min="1804" max="1806" width="7.85546875" style="142" customWidth="1"/>
    <col min="1807" max="1807" width="9.28515625" style="142" customWidth="1"/>
    <col min="1808" max="2048" width="9.140625" style="142"/>
    <col min="2049" max="2049" width="3.5703125" style="142" customWidth="1"/>
    <col min="2050" max="2050" width="25.28515625" style="142" customWidth="1"/>
    <col min="2051" max="2058" width="7.85546875" style="142" customWidth="1"/>
    <col min="2059" max="2059" width="9" style="142" customWidth="1"/>
    <col min="2060" max="2062" width="7.85546875" style="142" customWidth="1"/>
    <col min="2063" max="2063" width="9.28515625" style="142" customWidth="1"/>
    <col min="2064" max="2304" width="9.140625" style="142"/>
    <col min="2305" max="2305" width="3.5703125" style="142" customWidth="1"/>
    <col min="2306" max="2306" width="25.28515625" style="142" customWidth="1"/>
    <col min="2307" max="2314" width="7.85546875" style="142" customWidth="1"/>
    <col min="2315" max="2315" width="9" style="142" customWidth="1"/>
    <col min="2316" max="2318" width="7.85546875" style="142" customWidth="1"/>
    <col min="2319" max="2319" width="9.28515625" style="142" customWidth="1"/>
    <col min="2320" max="2560" width="9.140625" style="142"/>
    <col min="2561" max="2561" width="3.5703125" style="142" customWidth="1"/>
    <col min="2562" max="2562" width="25.28515625" style="142" customWidth="1"/>
    <col min="2563" max="2570" width="7.85546875" style="142" customWidth="1"/>
    <col min="2571" max="2571" width="9" style="142" customWidth="1"/>
    <col min="2572" max="2574" width="7.85546875" style="142" customWidth="1"/>
    <col min="2575" max="2575" width="9.28515625" style="142" customWidth="1"/>
    <col min="2576" max="2816" width="9.140625" style="142"/>
    <col min="2817" max="2817" width="3.5703125" style="142" customWidth="1"/>
    <col min="2818" max="2818" width="25.28515625" style="142" customWidth="1"/>
    <col min="2819" max="2826" width="7.85546875" style="142" customWidth="1"/>
    <col min="2827" max="2827" width="9" style="142" customWidth="1"/>
    <col min="2828" max="2830" width="7.85546875" style="142" customWidth="1"/>
    <col min="2831" max="2831" width="9.28515625" style="142" customWidth="1"/>
    <col min="2832" max="3072" width="9.140625" style="142"/>
    <col min="3073" max="3073" width="3.5703125" style="142" customWidth="1"/>
    <col min="3074" max="3074" width="25.28515625" style="142" customWidth="1"/>
    <col min="3075" max="3082" width="7.85546875" style="142" customWidth="1"/>
    <col min="3083" max="3083" width="9" style="142" customWidth="1"/>
    <col min="3084" max="3086" width="7.85546875" style="142" customWidth="1"/>
    <col min="3087" max="3087" width="9.28515625" style="142" customWidth="1"/>
    <col min="3088" max="3328" width="9.140625" style="142"/>
    <col min="3329" max="3329" width="3.5703125" style="142" customWidth="1"/>
    <col min="3330" max="3330" width="25.28515625" style="142" customWidth="1"/>
    <col min="3331" max="3338" width="7.85546875" style="142" customWidth="1"/>
    <col min="3339" max="3339" width="9" style="142" customWidth="1"/>
    <col min="3340" max="3342" width="7.85546875" style="142" customWidth="1"/>
    <col min="3343" max="3343" width="9.28515625" style="142" customWidth="1"/>
    <col min="3344" max="3584" width="9.140625" style="142"/>
    <col min="3585" max="3585" width="3.5703125" style="142" customWidth="1"/>
    <col min="3586" max="3586" width="25.28515625" style="142" customWidth="1"/>
    <col min="3587" max="3594" width="7.85546875" style="142" customWidth="1"/>
    <col min="3595" max="3595" width="9" style="142" customWidth="1"/>
    <col min="3596" max="3598" width="7.85546875" style="142" customWidth="1"/>
    <col min="3599" max="3599" width="9.28515625" style="142" customWidth="1"/>
    <col min="3600" max="3840" width="9.140625" style="142"/>
    <col min="3841" max="3841" width="3.5703125" style="142" customWidth="1"/>
    <col min="3842" max="3842" width="25.28515625" style="142" customWidth="1"/>
    <col min="3843" max="3850" width="7.85546875" style="142" customWidth="1"/>
    <col min="3851" max="3851" width="9" style="142" customWidth="1"/>
    <col min="3852" max="3854" width="7.85546875" style="142" customWidth="1"/>
    <col min="3855" max="3855" width="9.28515625" style="142" customWidth="1"/>
    <col min="3856" max="4096" width="9.140625" style="142"/>
    <col min="4097" max="4097" width="3.5703125" style="142" customWidth="1"/>
    <col min="4098" max="4098" width="25.28515625" style="142" customWidth="1"/>
    <col min="4099" max="4106" width="7.85546875" style="142" customWidth="1"/>
    <col min="4107" max="4107" width="9" style="142" customWidth="1"/>
    <col min="4108" max="4110" width="7.85546875" style="142" customWidth="1"/>
    <col min="4111" max="4111" width="9.28515625" style="142" customWidth="1"/>
    <col min="4112" max="4352" width="9.140625" style="142"/>
    <col min="4353" max="4353" width="3.5703125" style="142" customWidth="1"/>
    <col min="4354" max="4354" width="25.28515625" style="142" customWidth="1"/>
    <col min="4355" max="4362" width="7.85546875" style="142" customWidth="1"/>
    <col min="4363" max="4363" width="9" style="142" customWidth="1"/>
    <col min="4364" max="4366" width="7.85546875" style="142" customWidth="1"/>
    <col min="4367" max="4367" width="9.28515625" style="142" customWidth="1"/>
    <col min="4368" max="4608" width="9.140625" style="142"/>
    <col min="4609" max="4609" width="3.5703125" style="142" customWidth="1"/>
    <col min="4610" max="4610" width="25.28515625" style="142" customWidth="1"/>
    <col min="4611" max="4618" width="7.85546875" style="142" customWidth="1"/>
    <col min="4619" max="4619" width="9" style="142" customWidth="1"/>
    <col min="4620" max="4622" width="7.85546875" style="142" customWidth="1"/>
    <col min="4623" max="4623" width="9.28515625" style="142" customWidth="1"/>
    <col min="4624" max="4864" width="9.140625" style="142"/>
    <col min="4865" max="4865" width="3.5703125" style="142" customWidth="1"/>
    <col min="4866" max="4866" width="25.28515625" style="142" customWidth="1"/>
    <col min="4867" max="4874" width="7.85546875" style="142" customWidth="1"/>
    <col min="4875" max="4875" width="9" style="142" customWidth="1"/>
    <col min="4876" max="4878" width="7.85546875" style="142" customWidth="1"/>
    <col min="4879" max="4879" width="9.28515625" style="142" customWidth="1"/>
    <col min="4880" max="5120" width="9.140625" style="142"/>
    <col min="5121" max="5121" width="3.5703125" style="142" customWidth="1"/>
    <col min="5122" max="5122" width="25.28515625" style="142" customWidth="1"/>
    <col min="5123" max="5130" width="7.85546875" style="142" customWidth="1"/>
    <col min="5131" max="5131" width="9" style="142" customWidth="1"/>
    <col min="5132" max="5134" width="7.85546875" style="142" customWidth="1"/>
    <col min="5135" max="5135" width="9.28515625" style="142" customWidth="1"/>
    <col min="5136" max="5376" width="9.140625" style="142"/>
    <col min="5377" max="5377" width="3.5703125" style="142" customWidth="1"/>
    <col min="5378" max="5378" width="25.28515625" style="142" customWidth="1"/>
    <col min="5379" max="5386" width="7.85546875" style="142" customWidth="1"/>
    <col min="5387" max="5387" width="9" style="142" customWidth="1"/>
    <col min="5388" max="5390" width="7.85546875" style="142" customWidth="1"/>
    <col min="5391" max="5391" width="9.28515625" style="142" customWidth="1"/>
    <col min="5392" max="5632" width="9.140625" style="142"/>
    <col min="5633" max="5633" width="3.5703125" style="142" customWidth="1"/>
    <col min="5634" max="5634" width="25.28515625" style="142" customWidth="1"/>
    <col min="5635" max="5642" width="7.85546875" style="142" customWidth="1"/>
    <col min="5643" max="5643" width="9" style="142" customWidth="1"/>
    <col min="5644" max="5646" width="7.85546875" style="142" customWidth="1"/>
    <col min="5647" max="5647" width="9.28515625" style="142" customWidth="1"/>
    <col min="5648" max="5888" width="9.140625" style="142"/>
    <col min="5889" max="5889" width="3.5703125" style="142" customWidth="1"/>
    <col min="5890" max="5890" width="25.28515625" style="142" customWidth="1"/>
    <col min="5891" max="5898" width="7.85546875" style="142" customWidth="1"/>
    <col min="5899" max="5899" width="9" style="142" customWidth="1"/>
    <col min="5900" max="5902" width="7.85546875" style="142" customWidth="1"/>
    <col min="5903" max="5903" width="9.28515625" style="142" customWidth="1"/>
    <col min="5904" max="6144" width="9.140625" style="142"/>
    <col min="6145" max="6145" width="3.5703125" style="142" customWidth="1"/>
    <col min="6146" max="6146" width="25.28515625" style="142" customWidth="1"/>
    <col min="6147" max="6154" width="7.85546875" style="142" customWidth="1"/>
    <col min="6155" max="6155" width="9" style="142" customWidth="1"/>
    <col min="6156" max="6158" width="7.85546875" style="142" customWidth="1"/>
    <col min="6159" max="6159" width="9.28515625" style="142" customWidth="1"/>
    <col min="6160" max="6400" width="9.140625" style="142"/>
    <col min="6401" max="6401" width="3.5703125" style="142" customWidth="1"/>
    <col min="6402" max="6402" width="25.28515625" style="142" customWidth="1"/>
    <col min="6403" max="6410" width="7.85546875" style="142" customWidth="1"/>
    <col min="6411" max="6411" width="9" style="142" customWidth="1"/>
    <col min="6412" max="6414" width="7.85546875" style="142" customWidth="1"/>
    <col min="6415" max="6415" width="9.28515625" style="142" customWidth="1"/>
    <col min="6416" max="6656" width="9.140625" style="142"/>
    <col min="6657" max="6657" width="3.5703125" style="142" customWidth="1"/>
    <col min="6658" max="6658" width="25.28515625" style="142" customWidth="1"/>
    <col min="6659" max="6666" width="7.85546875" style="142" customWidth="1"/>
    <col min="6667" max="6667" width="9" style="142" customWidth="1"/>
    <col min="6668" max="6670" width="7.85546875" style="142" customWidth="1"/>
    <col min="6671" max="6671" width="9.28515625" style="142" customWidth="1"/>
    <col min="6672" max="6912" width="9.140625" style="142"/>
    <col min="6913" max="6913" width="3.5703125" style="142" customWidth="1"/>
    <col min="6914" max="6914" width="25.28515625" style="142" customWidth="1"/>
    <col min="6915" max="6922" width="7.85546875" style="142" customWidth="1"/>
    <col min="6923" max="6923" width="9" style="142" customWidth="1"/>
    <col min="6924" max="6926" width="7.85546875" style="142" customWidth="1"/>
    <col min="6927" max="6927" width="9.28515625" style="142" customWidth="1"/>
    <col min="6928" max="7168" width="9.140625" style="142"/>
    <col min="7169" max="7169" width="3.5703125" style="142" customWidth="1"/>
    <col min="7170" max="7170" width="25.28515625" style="142" customWidth="1"/>
    <col min="7171" max="7178" width="7.85546875" style="142" customWidth="1"/>
    <col min="7179" max="7179" width="9" style="142" customWidth="1"/>
    <col min="7180" max="7182" width="7.85546875" style="142" customWidth="1"/>
    <col min="7183" max="7183" width="9.28515625" style="142" customWidth="1"/>
    <col min="7184" max="7424" width="9.140625" style="142"/>
    <col min="7425" max="7425" width="3.5703125" style="142" customWidth="1"/>
    <col min="7426" max="7426" width="25.28515625" style="142" customWidth="1"/>
    <col min="7427" max="7434" width="7.85546875" style="142" customWidth="1"/>
    <col min="7435" max="7435" width="9" style="142" customWidth="1"/>
    <col min="7436" max="7438" width="7.85546875" style="142" customWidth="1"/>
    <col min="7439" max="7439" width="9.28515625" style="142" customWidth="1"/>
    <col min="7440" max="7680" width="9.140625" style="142"/>
    <col min="7681" max="7681" width="3.5703125" style="142" customWidth="1"/>
    <col min="7682" max="7682" width="25.28515625" style="142" customWidth="1"/>
    <col min="7683" max="7690" width="7.85546875" style="142" customWidth="1"/>
    <col min="7691" max="7691" width="9" style="142" customWidth="1"/>
    <col min="7692" max="7694" width="7.85546875" style="142" customWidth="1"/>
    <col min="7695" max="7695" width="9.28515625" style="142" customWidth="1"/>
    <col min="7696" max="7936" width="9.140625" style="142"/>
    <col min="7937" max="7937" width="3.5703125" style="142" customWidth="1"/>
    <col min="7938" max="7938" width="25.28515625" style="142" customWidth="1"/>
    <col min="7939" max="7946" width="7.85546875" style="142" customWidth="1"/>
    <col min="7947" max="7947" width="9" style="142" customWidth="1"/>
    <col min="7948" max="7950" width="7.85546875" style="142" customWidth="1"/>
    <col min="7951" max="7951" width="9.28515625" style="142" customWidth="1"/>
    <col min="7952" max="8192" width="9.140625" style="142"/>
    <col min="8193" max="8193" width="3.5703125" style="142" customWidth="1"/>
    <col min="8194" max="8194" width="25.28515625" style="142" customWidth="1"/>
    <col min="8195" max="8202" width="7.85546875" style="142" customWidth="1"/>
    <col min="8203" max="8203" width="9" style="142" customWidth="1"/>
    <col min="8204" max="8206" width="7.85546875" style="142" customWidth="1"/>
    <col min="8207" max="8207" width="9.28515625" style="142" customWidth="1"/>
    <col min="8208" max="8448" width="9.140625" style="142"/>
    <col min="8449" max="8449" width="3.5703125" style="142" customWidth="1"/>
    <col min="8450" max="8450" width="25.28515625" style="142" customWidth="1"/>
    <col min="8451" max="8458" width="7.85546875" style="142" customWidth="1"/>
    <col min="8459" max="8459" width="9" style="142" customWidth="1"/>
    <col min="8460" max="8462" width="7.85546875" style="142" customWidth="1"/>
    <col min="8463" max="8463" width="9.28515625" style="142" customWidth="1"/>
    <col min="8464" max="8704" width="9.140625" style="142"/>
    <col min="8705" max="8705" width="3.5703125" style="142" customWidth="1"/>
    <col min="8706" max="8706" width="25.28515625" style="142" customWidth="1"/>
    <col min="8707" max="8714" width="7.85546875" style="142" customWidth="1"/>
    <col min="8715" max="8715" width="9" style="142" customWidth="1"/>
    <col min="8716" max="8718" width="7.85546875" style="142" customWidth="1"/>
    <col min="8719" max="8719" width="9.28515625" style="142" customWidth="1"/>
    <col min="8720" max="8960" width="9.140625" style="142"/>
    <col min="8961" max="8961" width="3.5703125" style="142" customWidth="1"/>
    <col min="8962" max="8962" width="25.28515625" style="142" customWidth="1"/>
    <col min="8963" max="8970" width="7.85546875" style="142" customWidth="1"/>
    <col min="8971" max="8971" width="9" style="142" customWidth="1"/>
    <col min="8972" max="8974" width="7.85546875" style="142" customWidth="1"/>
    <col min="8975" max="8975" width="9.28515625" style="142" customWidth="1"/>
    <col min="8976" max="9216" width="9.140625" style="142"/>
    <col min="9217" max="9217" width="3.5703125" style="142" customWidth="1"/>
    <col min="9218" max="9218" width="25.28515625" style="142" customWidth="1"/>
    <col min="9219" max="9226" width="7.85546875" style="142" customWidth="1"/>
    <col min="9227" max="9227" width="9" style="142" customWidth="1"/>
    <col min="9228" max="9230" width="7.85546875" style="142" customWidth="1"/>
    <col min="9231" max="9231" width="9.28515625" style="142" customWidth="1"/>
    <col min="9232" max="9472" width="9.140625" style="142"/>
    <col min="9473" max="9473" width="3.5703125" style="142" customWidth="1"/>
    <col min="9474" max="9474" width="25.28515625" style="142" customWidth="1"/>
    <col min="9475" max="9482" width="7.85546875" style="142" customWidth="1"/>
    <col min="9483" max="9483" width="9" style="142" customWidth="1"/>
    <col min="9484" max="9486" width="7.85546875" style="142" customWidth="1"/>
    <col min="9487" max="9487" width="9.28515625" style="142" customWidth="1"/>
    <col min="9488" max="9728" width="9.140625" style="142"/>
    <col min="9729" max="9729" width="3.5703125" style="142" customWidth="1"/>
    <col min="9730" max="9730" width="25.28515625" style="142" customWidth="1"/>
    <col min="9731" max="9738" width="7.85546875" style="142" customWidth="1"/>
    <col min="9739" max="9739" width="9" style="142" customWidth="1"/>
    <col min="9740" max="9742" width="7.85546875" style="142" customWidth="1"/>
    <col min="9743" max="9743" width="9.28515625" style="142" customWidth="1"/>
    <col min="9744" max="9984" width="9.140625" style="142"/>
    <col min="9985" max="9985" width="3.5703125" style="142" customWidth="1"/>
    <col min="9986" max="9986" width="25.28515625" style="142" customWidth="1"/>
    <col min="9987" max="9994" width="7.85546875" style="142" customWidth="1"/>
    <col min="9995" max="9995" width="9" style="142" customWidth="1"/>
    <col min="9996" max="9998" width="7.85546875" style="142" customWidth="1"/>
    <col min="9999" max="9999" width="9.28515625" style="142" customWidth="1"/>
    <col min="10000" max="10240" width="9.140625" style="142"/>
    <col min="10241" max="10241" width="3.5703125" style="142" customWidth="1"/>
    <col min="10242" max="10242" width="25.28515625" style="142" customWidth="1"/>
    <col min="10243" max="10250" width="7.85546875" style="142" customWidth="1"/>
    <col min="10251" max="10251" width="9" style="142" customWidth="1"/>
    <col min="10252" max="10254" width="7.85546875" style="142" customWidth="1"/>
    <col min="10255" max="10255" width="9.28515625" style="142" customWidth="1"/>
    <col min="10256" max="10496" width="9.140625" style="142"/>
    <col min="10497" max="10497" width="3.5703125" style="142" customWidth="1"/>
    <col min="10498" max="10498" width="25.28515625" style="142" customWidth="1"/>
    <col min="10499" max="10506" width="7.85546875" style="142" customWidth="1"/>
    <col min="10507" max="10507" width="9" style="142" customWidth="1"/>
    <col min="10508" max="10510" width="7.85546875" style="142" customWidth="1"/>
    <col min="10511" max="10511" width="9.28515625" style="142" customWidth="1"/>
    <col min="10512" max="10752" width="9.140625" style="142"/>
    <col min="10753" max="10753" width="3.5703125" style="142" customWidth="1"/>
    <col min="10754" max="10754" width="25.28515625" style="142" customWidth="1"/>
    <col min="10755" max="10762" width="7.85546875" style="142" customWidth="1"/>
    <col min="10763" max="10763" width="9" style="142" customWidth="1"/>
    <col min="10764" max="10766" width="7.85546875" style="142" customWidth="1"/>
    <col min="10767" max="10767" width="9.28515625" style="142" customWidth="1"/>
    <col min="10768" max="11008" width="9.140625" style="142"/>
    <col min="11009" max="11009" width="3.5703125" style="142" customWidth="1"/>
    <col min="11010" max="11010" width="25.28515625" style="142" customWidth="1"/>
    <col min="11011" max="11018" width="7.85546875" style="142" customWidth="1"/>
    <col min="11019" max="11019" width="9" style="142" customWidth="1"/>
    <col min="11020" max="11022" width="7.85546875" style="142" customWidth="1"/>
    <col min="11023" max="11023" width="9.28515625" style="142" customWidth="1"/>
    <col min="11024" max="11264" width="9.140625" style="142"/>
    <col min="11265" max="11265" width="3.5703125" style="142" customWidth="1"/>
    <col min="11266" max="11266" width="25.28515625" style="142" customWidth="1"/>
    <col min="11267" max="11274" width="7.85546875" style="142" customWidth="1"/>
    <col min="11275" max="11275" width="9" style="142" customWidth="1"/>
    <col min="11276" max="11278" width="7.85546875" style="142" customWidth="1"/>
    <col min="11279" max="11279" width="9.28515625" style="142" customWidth="1"/>
    <col min="11280" max="11520" width="9.140625" style="142"/>
    <col min="11521" max="11521" width="3.5703125" style="142" customWidth="1"/>
    <col min="11522" max="11522" width="25.28515625" style="142" customWidth="1"/>
    <col min="11523" max="11530" width="7.85546875" style="142" customWidth="1"/>
    <col min="11531" max="11531" width="9" style="142" customWidth="1"/>
    <col min="11532" max="11534" width="7.85546875" style="142" customWidth="1"/>
    <col min="11535" max="11535" width="9.28515625" style="142" customWidth="1"/>
    <col min="11536" max="11776" width="9.140625" style="142"/>
    <col min="11777" max="11777" width="3.5703125" style="142" customWidth="1"/>
    <col min="11778" max="11778" width="25.28515625" style="142" customWidth="1"/>
    <col min="11779" max="11786" width="7.85546875" style="142" customWidth="1"/>
    <col min="11787" max="11787" width="9" style="142" customWidth="1"/>
    <col min="11788" max="11790" width="7.85546875" style="142" customWidth="1"/>
    <col min="11791" max="11791" width="9.28515625" style="142" customWidth="1"/>
    <col min="11792" max="12032" width="9.140625" style="142"/>
    <col min="12033" max="12033" width="3.5703125" style="142" customWidth="1"/>
    <col min="12034" max="12034" width="25.28515625" style="142" customWidth="1"/>
    <col min="12035" max="12042" width="7.85546875" style="142" customWidth="1"/>
    <col min="12043" max="12043" width="9" style="142" customWidth="1"/>
    <col min="12044" max="12046" width="7.85546875" style="142" customWidth="1"/>
    <col min="12047" max="12047" width="9.28515625" style="142" customWidth="1"/>
    <col min="12048" max="12288" width="9.140625" style="142"/>
    <col min="12289" max="12289" width="3.5703125" style="142" customWidth="1"/>
    <col min="12290" max="12290" width="25.28515625" style="142" customWidth="1"/>
    <col min="12291" max="12298" width="7.85546875" style="142" customWidth="1"/>
    <col min="12299" max="12299" width="9" style="142" customWidth="1"/>
    <col min="12300" max="12302" width="7.85546875" style="142" customWidth="1"/>
    <col min="12303" max="12303" width="9.28515625" style="142" customWidth="1"/>
    <col min="12304" max="12544" width="9.140625" style="142"/>
    <col min="12545" max="12545" width="3.5703125" style="142" customWidth="1"/>
    <col min="12546" max="12546" width="25.28515625" style="142" customWidth="1"/>
    <col min="12547" max="12554" width="7.85546875" style="142" customWidth="1"/>
    <col min="12555" max="12555" width="9" style="142" customWidth="1"/>
    <col min="12556" max="12558" width="7.85546875" style="142" customWidth="1"/>
    <col min="12559" max="12559" width="9.28515625" style="142" customWidth="1"/>
    <col min="12560" max="12800" width="9.140625" style="142"/>
    <col min="12801" max="12801" width="3.5703125" style="142" customWidth="1"/>
    <col min="12802" max="12802" width="25.28515625" style="142" customWidth="1"/>
    <col min="12803" max="12810" width="7.85546875" style="142" customWidth="1"/>
    <col min="12811" max="12811" width="9" style="142" customWidth="1"/>
    <col min="12812" max="12814" width="7.85546875" style="142" customWidth="1"/>
    <col min="12815" max="12815" width="9.28515625" style="142" customWidth="1"/>
    <col min="12816" max="13056" width="9.140625" style="142"/>
    <col min="13057" max="13057" width="3.5703125" style="142" customWidth="1"/>
    <col min="13058" max="13058" width="25.28515625" style="142" customWidth="1"/>
    <col min="13059" max="13066" width="7.85546875" style="142" customWidth="1"/>
    <col min="13067" max="13067" width="9" style="142" customWidth="1"/>
    <col min="13068" max="13070" width="7.85546875" style="142" customWidth="1"/>
    <col min="13071" max="13071" width="9.28515625" style="142" customWidth="1"/>
    <col min="13072" max="13312" width="9.140625" style="142"/>
    <col min="13313" max="13313" width="3.5703125" style="142" customWidth="1"/>
    <col min="13314" max="13314" width="25.28515625" style="142" customWidth="1"/>
    <col min="13315" max="13322" width="7.85546875" style="142" customWidth="1"/>
    <col min="13323" max="13323" width="9" style="142" customWidth="1"/>
    <col min="13324" max="13326" width="7.85546875" style="142" customWidth="1"/>
    <col min="13327" max="13327" width="9.28515625" style="142" customWidth="1"/>
    <col min="13328" max="13568" width="9.140625" style="142"/>
    <col min="13569" max="13569" width="3.5703125" style="142" customWidth="1"/>
    <col min="13570" max="13570" width="25.28515625" style="142" customWidth="1"/>
    <col min="13571" max="13578" width="7.85546875" style="142" customWidth="1"/>
    <col min="13579" max="13579" width="9" style="142" customWidth="1"/>
    <col min="13580" max="13582" width="7.85546875" style="142" customWidth="1"/>
    <col min="13583" max="13583" width="9.28515625" style="142" customWidth="1"/>
    <col min="13584" max="13824" width="9.140625" style="142"/>
    <col min="13825" max="13825" width="3.5703125" style="142" customWidth="1"/>
    <col min="13826" max="13826" width="25.28515625" style="142" customWidth="1"/>
    <col min="13827" max="13834" width="7.85546875" style="142" customWidth="1"/>
    <col min="13835" max="13835" width="9" style="142" customWidth="1"/>
    <col min="13836" max="13838" width="7.85546875" style="142" customWidth="1"/>
    <col min="13839" max="13839" width="9.28515625" style="142" customWidth="1"/>
    <col min="13840" max="14080" width="9.140625" style="142"/>
    <col min="14081" max="14081" width="3.5703125" style="142" customWidth="1"/>
    <col min="14082" max="14082" width="25.28515625" style="142" customWidth="1"/>
    <col min="14083" max="14090" width="7.85546875" style="142" customWidth="1"/>
    <col min="14091" max="14091" width="9" style="142" customWidth="1"/>
    <col min="14092" max="14094" width="7.85546875" style="142" customWidth="1"/>
    <col min="14095" max="14095" width="9.28515625" style="142" customWidth="1"/>
    <col min="14096" max="14336" width="9.140625" style="142"/>
    <col min="14337" max="14337" width="3.5703125" style="142" customWidth="1"/>
    <col min="14338" max="14338" width="25.28515625" style="142" customWidth="1"/>
    <col min="14339" max="14346" width="7.85546875" style="142" customWidth="1"/>
    <col min="14347" max="14347" width="9" style="142" customWidth="1"/>
    <col min="14348" max="14350" width="7.85546875" style="142" customWidth="1"/>
    <col min="14351" max="14351" width="9.28515625" style="142" customWidth="1"/>
    <col min="14352" max="14592" width="9.140625" style="142"/>
    <col min="14593" max="14593" width="3.5703125" style="142" customWidth="1"/>
    <col min="14594" max="14594" width="25.28515625" style="142" customWidth="1"/>
    <col min="14595" max="14602" width="7.85546875" style="142" customWidth="1"/>
    <col min="14603" max="14603" width="9" style="142" customWidth="1"/>
    <col min="14604" max="14606" width="7.85546875" style="142" customWidth="1"/>
    <col min="14607" max="14607" width="9.28515625" style="142" customWidth="1"/>
    <col min="14608" max="14848" width="9.140625" style="142"/>
    <col min="14849" max="14849" width="3.5703125" style="142" customWidth="1"/>
    <col min="14850" max="14850" width="25.28515625" style="142" customWidth="1"/>
    <col min="14851" max="14858" width="7.85546875" style="142" customWidth="1"/>
    <col min="14859" max="14859" width="9" style="142" customWidth="1"/>
    <col min="14860" max="14862" width="7.85546875" style="142" customWidth="1"/>
    <col min="14863" max="14863" width="9.28515625" style="142" customWidth="1"/>
    <col min="14864" max="15104" width="9.140625" style="142"/>
    <col min="15105" max="15105" width="3.5703125" style="142" customWidth="1"/>
    <col min="15106" max="15106" width="25.28515625" style="142" customWidth="1"/>
    <col min="15107" max="15114" width="7.85546875" style="142" customWidth="1"/>
    <col min="15115" max="15115" width="9" style="142" customWidth="1"/>
    <col min="15116" max="15118" width="7.85546875" style="142" customWidth="1"/>
    <col min="15119" max="15119" width="9.28515625" style="142" customWidth="1"/>
    <col min="15120" max="15360" width="9.140625" style="142"/>
    <col min="15361" max="15361" width="3.5703125" style="142" customWidth="1"/>
    <col min="15362" max="15362" width="25.28515625" style="142" customWidth="1"/>
    <col min="15363" max="15370" width="7.85546875" style="142" customWidth="1"/>
    <col min="15371" max="15371" width="9" style="142" customWidth="1"/>
    <col min="15372" max="15374" width="7.85546875" style="142" customWidth="1"/>
    <col min="15375" max="15375" width="9.28515625" style="142" customWidth="1"/>
    <col min="15376" max="15616" width="9.140625" style="142"/>
    <col min="15617" max="15617" width="3.5703125" style="142" customWidth="1"/>
    <col min="15618" max="15618" width="25.28515625" style="142" customWidth="1"/>
    <col min="15619" max="15626" width="7.85546875" style="142" customWidth="1"/>
    <col min="15627" max="15627" width="9" style="142" customWidth="1"/>
    <col min="15628" max="15630" width="7.85546875" style="142" customWidth="1"/>
    <col min="15631" max="15631" width="9.28515625" style="142" customWidth="1"/>
    <col min="15632" max="15872" width="9.140625" style="142"/>
    <col min="15873" max="15873" width="3.5703125" style="142" customWidth="1"/>
    <col min="15874" max="15874" width="25.28515625" style="142" customWidth="1"/>
    <col min="15875" max="15882" width="7.85546875" style="142" customWidth="1"/>
    <col min="15883" max="15883" width="9" style="142" customWidth="1"/>
    <col min="15884" max="15886" width="7.85546875" style="142" customWidth="1"/>
    <col min="15887" max="15887" width="9.28515625" style="142" customWidth="1"/>
    <col min="15888" max="16128" width="9.140625" style="142"/>
    <col min="16129" max="16129" width="3.5703125" style="142" customWidth="1"/>
    <col min="16130" max="16130" width="25.28515625" style="142" customWidth="1"/>
    <col min="16131" max="16138" width="7.85546875" style="142" customWidth="1"/>
    <col min="16139" max="16139" width="9" style="142" customWidth="1"/>
    <col min="16140" max="16142" width="7.85546875" style="142" customWidth="1"/>
    <col min="16143" max="16143" width="9.28515625" style="142" customWidth="1"/>
    <col min="16144" max="16384" width="9.140625" style="142"/>
  </cols>
  <sheetData>
    <row r="2" spans="2:17" ht="15.75" x14ac:dyDescent="0.25">
      <c r="B2" s="688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49" t="s">
        <v>481</v>
      </c>
      <c r="O2" s="649"/>
    </row>
    <row r="3" spans="2:17" ht="15.75" x14ac:dyDescent="0.25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2:17" ht="15.75" x14ac:dyDescent="0.25">
      <c r="B4" s="648" t="s">
        <v>428</v>
      </c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</row>
    <row r="6" spans="2:17" ht="15.75" customHeight="1" thickBot="1" x14ac:dyDescent="0.25">
      <c r="N6" s="649" t="s">
        <v>105</v>
      </c>
      <c r="O6" s="649"/>
    </row>
    <row r="7" spans="2:17" s="148" customFormat="1" ht="17.25" customHeight="1" x14ac:dyDescent="0.2">
      <c r="B7" s="145" t="s">
        <v>38</v>
      </c>
      <c r="C7" s="146" t="s">
        <v>191</v>
      </c>
      <c r="D7" s="146" t="s">
        <v>192</v>
      </c>
      <c r="E7" s="146" t="s">
        <v>193</v>
      </c>
      <c r="F7" s="146" t="s">
        <v>194</v>
      </c>
      <c r="G7" s="146" t="s">
        <v>195</v>
      </c>
      <c r="H7" s="146" t="s">
        <v>196</v>
      </c>
      <c r="I7" s="146" t="s">
        <v>197</v>
      </c>
      <c r="J7" s="146" t="s">
        <v>198</v>
      </c>
      <c r="K7" s="146" t="s">
        <v>199</v>
      </c>
      <c r="L7" s="146" t="s">
        <v>200</v>
      </c>
      <c r="M7" s="146" t="s">
        <v>201</v>
      </c>
      <c r="N7" s="146" t="s">
        <v>202</v>
      </c>
      <c r="O7" s="147" t="s">
        <v>104</v>
      </c>
    </row>
    <row r="8" spans="2:17" ht="21" customHeight="1" x14ac:dyDescent="0.2">
      <c r="B8" s="149" t="s">
        <v>348</v>
      </c>
      <c r="C8" s="150">
        <f>O8/12</f>
        <v>3308019.75</v>
      </c>
      <c r="D8" s="150">
        <f>O8/12</f>
        <v>3308019.75</v>
      </c>
      <c r="E8" s="150">
        <v>3308017</v>
      </c>
      <c r="F8" s="150">
        <v>3308020</v>
      </c>
      <c r="G8" s="150">
        <v>3308020</v>
      </c>
      <c r="H8" s="150">
        <v>3308020</v>
      </c>
      <c r="I8" s="150">
        <v>3308020</v>
      </c>
      <c r="J8" s="150">
        <v>3308020</v>
      </c>
      <c r="K8" s="150">
        <v>3308020</v>
      </c>
      <c r="L8" s="150">
        <v>3308020</v>
      </c>
      <c r="M8" s="150">
        <v>3308020</v>
      </c>
      <c r="N8" s="150">
        <v>3308020</v>
      </c>
      <c r="O8" s="151">
        <v>39696237</v>
      </c>
    </row>
    <row r="9" spans="2:17" ht="25.5" customHeight="1" x14ac:dyDescent="0.2">
      <c r="B9" s="152" t="s">
        <v>349</v>
      </c>
      <c r="C9" s="153">
        <f>O9/12</f>
        <v>1911043.75</v>
      </c>
      <c r="D9" s="153">
        <v>1957992</v>
      </c>
      <c r="E9" s="153">
        <v>1957992</v>
      </c>
      <c r="F9" s="153">
        <v>1845316</v>
      </c>
      <c r="G9" s="153">
        <v>1845316</v>
      </c>
      <c r="H9" s="153">
        <v>1845316</v>
      </c>
      <c r="I9" s="153">
        <v>1845316</v>
      </c>
      <c r="J9" s="153">
        <v>1845316</v>
      </c>
      <c r="K9" s="153">
        <v>1957992</v>
      </c>
      <c r="L9" s="153">
        <v>1957992</v>
      </c>
      <c r="M9" s="153">
        <v>1957992</v>
      </c>
      <c r="N9" s="153">
        <v>1957993</v>
      </c>
      <c r="O9" s="151">
        <v>22932525</v>
      </c>
    </row>
    <row r="10" spans="2:17" ht="21" customHeight="1" x14ac:dyDescent="0.2">
      <c r="B10" s="152" t="s">
        <v>148</v>
      </c>
      <c r="C10" s="153">
        <v>110000</v>
      </c>
      <c r="D10" s="153">
        <v>110000</v>
      </c>
      <c r="E10" s="153">
        <v>5000000</v>
      </c>
      <c r="F10" s="153">
        <v>110000</v>
      </c>
      <c r="G10" s="153">
        <v>110000</v>
      </c>
      <c r="H10" s="153">
        <v>110000</v>
      </c>
      <c r="I10" s="153">
        <v>110000</v>
      </c>
      <c r="J10" s="153">
        <v>110000</v>
      </c>
      <c r="K10" s="153">
        <v>5000000</v>
      </c>
      <c r="L10" s="153">
        <v>110000</v>
      </c>
      <c r="M10" s="153">
        <v>110000</v>
      </c>
      <c r="N10" s="153">
        <v>110000</v>
      </c>
      <c r="O10" s="154">
        <v>11100000</v>
      </c>
    </row>
    <row r="11" spans="2:17" s="156" customFormat="1" ht="21" customHeight="1" x14ac:dyDescent="0.2">
      <c r="B11" s="152" t="s">
        <v>350</v>
      </c>
      <c r="C11" s="153">
        <f>O11/12</f>
        <v>707000</v>
      </c>
      <c r="D11" s="153">
        <v>707000</v>
      </c>
      <c r="E11" s="153">
        <v>707000</v>
      </c>
      <c r="F11" s="153">
        <v>707000</v>
      </c>
      <c r="G11" s="153">
        <v>707000</v>
      </c>
      <c r="H11" s="153">
        <v>707000</v>
      </c>
      <c r="I11" s="153">
        <v>707000</v>
      </c>
      <c r="J11" s="153">
        <v>707000</v>
      </c>
      <c r="K11" s="153">
        <v>707000</v>
      </c>
      <c r="L11" s="153">
        <v>707000</v>
      </c>
      <c r="M11" s="153">
        <v>707000</v>
      </c>
      <c r="N11" s="153">
        <v>707000</v>
      </c>
      <c r="O11" s="154">
        <v>8484000</v>
      </c>
    </row>
    <row r="12" spans="2:17" s="156" customFormat="1" ht="24.75" customHeight="1" x14ac:dyDescent="0.2">
      <c r="B12" s="152" t="s">
        <v>144</v>
      </c>
      <c r="C12" s="153"/>
      <c r="D12" s="153"/>
      <c r="E12" s="153"/>
      <c r="F12" s="153"/>
      <c r="G12" s="153"/>
      <c r="H12" s="153">
        <v>559000</v>
      </c>
      <c r="I12" s="153"/>
      <c r="J12" s="153"/>
      <c r="K12" s="153"/>
      <c r="L12" s="153"/>
      <c r="M12" s="153"/>
      <c r="N12" s="153"/>
      <c r="O12" s="154">
        <v>559000</v>
      </c>
    </row>
    <row r="13" spans="2:17" ht="24" customHeight="1" x14ac:dyDescent="0.2">
      <c r="B13" s="152" t="s">
        <v>351</v>
      </c>
      <c r="C13" s="153">
        <v>4000000</v>
      </c>
      <c r="D13" s="153">
        <v>3000000</v>
      </c>
      <c r="E13" s="153"/>
      <c r="F13" s="153"/>
      <c r="G13" s="153">
        <v>15335000</v>
      </c>
      <c r="H13" s="153">
        <v>2000000</v>
      </c>
      <c r="I13" s="153">
        <v>2000000</v>
      </c>
      <c r="J13" s="153">
        <v>46587854</v>
      </c>
      <c r="K13" s="153">
        <v>2500000</v>
      </c>
      <c r="L13" s="153">
        <v>10165000</v>
      </c>
      <c r="M13" s="153">
        <v>26000000</v>
      </c>
      <c r="N13" s="153"/>
      <c r="O13" s="154">
        <v>111587854</v>
      </c>
      <c r="Q13" s="142" t="s">
        <v>99</v>
      </c>
    </row>
    <row r="14" spans="2:17" ht="24" customHeight="1" x14ac:dyDescent="0.2">
      <c r="B14" s="152" t="s">
        <v>203</v>
      </c>
      <c r="C14" s="153"/>
      <c r="D14" s="153">
        <f t="shared" ref="D14:J14" si="0">C26</f>
        <v>477478.83333333209</v>
      </c>
      <c r="E14" s="155">
        <f t="shared" si="0"/>
        <v>1199504.5833333321</v>
      </c>
      <c r="F14" s="153">
        <f t="shared" si="0"/>
        <v>3878453.5833333321</v>
      </c>
      <c r="G14" s="155">
        <f t="shared" si="0"/>
        <v>1137994.5833333321</v>
      </c>
      <c r="H14" s="153">
        <f t="shared" si="0"/>
        <v>1024023.5833333321</v>
      </c>
      <c r="I14" s="153">
        <f t="shared" si="0"/>
        <v>305613.58333333209</v>
      </c>
      <c r="J14" s="153">
        <f t="shared" si="0"/>
        <v>102642.58333333209</v>
      </c>
      <c r="K14" s="153">
        <v>203868</v>
      </c>
      <c r="L14" s="153">
        <f>K26</f>
        <v>437768</v>
      </c>
      <c r="M14" s="153">
        <f>L26</f>
        <v>845607</v>
      </c>
      <c r="N14" s="153">
        <v>2671459</v>
      </c>
      <c r="O14" s="154"/>
      <c r="P14" s="157"/>
    </row>
    <row r="15" spans="2:17" ht="23.25" customHeight="1" x14ac:dyDescent="0.2">
      <c r="B15" s="158" t="s">
        <v>352</v>
      </c>
      <c r="C15" s="159">
        <f>SUM(C8:C14)</f>
        <v>10036063.5</v>
      </c>
      <c r="D15" s="159">
        <f t="shared" ref="D15:O15" si="1">SUM(D8:D14)</f>
        <v>9560490.5833333321</v>
      </c>
      <c r="E15" s="159">
        <f t="shared" si="1"/>
        <v>12172513.583333332</v>
      </c>
      <c r="F15" s="159">
        <f t="shared" si="1"/>
        <v>9848789.5833333321</v>
      </c>
      <c r="G15" s="159">
        <f t="shared" si="1"/>
        <v>22443330.583333332</v>
      </c>
      <c r="H15" s="159">
        <f t="shared" si="1"/>
        <v>9553359.5833333321</v>
      </c>
      <c r="I15" s="159">
        <f t="shared" si="1"/>
        <v>8275949.5833333321</v>
      </c>
      <c r="J15" s="159">
        <f t="shared" si="1"/>
        <v>52660832.583333328</v>
      </c>
      <c r="K15" s="159">
        <f t="shared" si="1"/>
        <v>13676880</v>
      </c>
      <c r="L15" s="159">
        <f t="shared" si="1"/>
        <v>16685780</v>
      </c>
      <c r="M15" s="159">
        <f t="shared" si="1"/>
        <v>32928619</v>
      </c>
      <c r="N15" s="159">
        <f t="shared" si="1"/>
        <v>8754472</v>
      </c>
      <c r="O15" s="503">
        <f t="shared" si="1"/>
        <v>194359616</v>
      </c>
    </row>
    <row r="16" spans="2:17" ht="23.25" customHeight="1" x14ac:dyDescent="0.2">
      <c r="B16" s="152" t="s">
        <v>353</v>
      </c>
      <c r="C16" s="153">
        <v>2879271</v>
      </c>
      <c r="D16" s="153">
        <v>2874945</v>
      </c>
      <c r="E16" s="153">
        <v>2874942</v>
      </c>
      <c r="F16" s="153">
        <v>2874942</v>
      </c>
      <c r="G16" s="153">
        <v>2874942</v>
      </c>
      <c r="H16" s="153">
        <v>2874942</v>
      </c>
      <c r="I16" s="153">
        <v>2874942</v>
      </c>
      <c r="J16" s="153">
        <v>2874942</v>
      </c>
      <c r="K16" s="153">
        <v>2874942</v>
      </c>
      <c r="L16" s="153">
        <v>2874942</v>
      </c>
      <c r="M16" s="153">
        <v>2874942</v>
      </c>
      <c r="N16" s="153">
        <v>2874942</v>
      </c>
      <c r="O16" s="154">
        <f>SUM(C16:N16)</f>
        <v>34503636</v>
      </c>
    </row>
    <row r="17" spans="1:20" ht="22.5" customHeight="1" thickBot="1" x14ac:dyDescent="0.25">
      <c r="B17" s="149" t="s">
        <v>354</v>
      </c>
      <c r="C17" s="153">
        <v>332383</v>
      </c>
      <c r="D17" s="153">
        <v>332383</v>
      </c>
      <c r="E17" s="153">
        <v>332383</v>
      </c>
      <c r="F17" s="153">
        <v>328738</v>
      </c>
      <c r="G17" s="153">
        <v>328738</v>
      </c>
      <c r="H17" s="153">
        <v>328738</v>
      </c>
      <c r="I17" s="153">
        <v>328738</v>
      </c>
      <c r="J17" s="153">
        <v>328738</v>
      </c>
      <c r="K17" s="153">
        <v>332383</v>
      </c>
      <c r="L17" s="153">
        <v>332383</v>
      </c>
      <c r="M17" s="153">
        <v>332383</v>
      </c>
      <c r="N17" s="153">
        <v>332380</v>
      </c>
      <c r="O17" s="154">
        <f>SUM(C17:N17)</f>
        <v>3970368</v>
      </c>
    </row>
    <row r="18" spans="1:20" s="162" customFormat="1" ht="25.5" customHeight="1" thickBot="1" x14ac:dyDescent="0.25">
      <c r="A18" s="142"/>
      <c r="B18" s="160" t="s">
        <v>355</v>
      </c>
      <c r="C18" s="161">
        <v>3343241</v>
      </c>
      <c r="D18" s="161">
        <v>3343241</v>
      </c>
      <c r="E18" s="161">
        <v>3296293</v>
      </c>
      <c r="F18" s="161">
        <v>3281158</v>
      </c>
      <c r="G18" s="161">
        <v>3234210</v>
      </c>
      <c r="H18" s="161">
        <v>3234210</v>
      </c>
      <c r="I18" s="161">
        <v>3234210</v>
      </c>
      <c r="J18" s="161">
        <v>3234210</v>
      </c>
      <c r="K18" s="161">
        <v>3343241</v>
      </c>
      <c r="L18" s="161">
        <v>3347222</v>
      </c>
      <c r="M18" s="161">
        <v>3343240</v>
      </c>
      <c r="N18" s="161">
        <v>3296292</v>
      </c>
      <c r="O18" s="154">
        <v>39577716</v>
      </c>
      <c r="P18" s="142"/>
      <c r="Q18" s="142"/>
      <c r="R18" s="142"/>
      <c r="S18" s="142" t="s">
        <v>99</v>
      </c>
      <c r="T18" s="142"/>
    </row>
    <row r="19" spans="1:20" ht="21.75" customHeight="1" x14ac:dyDescent="0.2">
      <c r="B19" s="163" t="s">
        <v>356</v>
      </c>
      <c r="C19" s="153">
        <f>O19/12</f>
        <v>355416.66666666669</v>
      </c>
      <c r="D19" s="153">
        <v>355417</v>
      </c>
      <c r="E19" s="153">
        <v>355415</v>
      </c>
      <c r="F19" s="153">
        <v>355417</v>
      </c>
      <c r="G19" s="153">
        <v>355417</v>
      </c>
      <c r="H19" s="153">
        <v>355415</v>
      </c>
      <c r="I19" s="153">
        <v>355417</v>
      </c>
      <c r="J19" s="153">
        <v>355417</v>
      </c>
      <c r="K19" s="153">
        <v>355417</v>
      </c>
      <c r="L19" s="153">
        <v>355417</v>
      </c>
      <c r="M19" s="153">
        <v>355417</v>
      </c>
      <c r="N19" s="153">
        <v>355417</v>
      </c>
      <c r="O19" s="154">
        <v>4265000</v>
      </c>
      <c r="R19" s="142" t="s">
        <v>99</v>
      </c>
    </row>
    <row r="20" spans="1:20" ht="21.75" customHeight="1" x14ac:dyDescent="0.2">
      <c r="B20" s="163" t="s">
        <v>357</v>
      </c>
      <c r="C20" s="150">
        <v>12000</v>
      </c>
      <c r="D20" s="150">
        <v>195000</v>
      </c>
      <c r="E20" s="150">
        <v>175027</v>
      </c>
      <c r="F20" s="150">
        <v>610540</v>
      </c>
      <c r="G20" s="150">
        <v>31000</v>
      </c>
      <c r="H20" s="150">
        <f>175027+260414+200000</f>
        <v>635441</v>
      </c>
      <c r="I20" s="150">
        <v>120000</v>
      </c>
      <c r="J20" s="150"/>
      <c r="K20" s="150">
        <v>175027</v>
      </c>
      <c r="L20" s="150"/>
      <c r="M20" s="150">
        <v>75000</v>
      </c>
      <c r="N20" s="150">
        <f>175027+260414+200000</f>
        <v>635441</v>
      </c>
      <c r="O20" s="154">
        <f>SUM(C20:N20)</f>
        <v>2664476</v>
      </c>
    </row>
    <row r="21" spans="1:20" ht="21.75" customHeight="1" x14ac:dyDescent="0.2">
      <c r="B21" s="163" t="s">
        <v>358</v>
      </c>
      <c r="C21" s="153">
        <v>0</v>
      </c>
      <c r="D21" s="153">
        <v>0</v>
      </c>
      <c r="E21" s="153">
        <v>0</v>
      </c>
      <c r="F21" s="153">
        <v>0</v>
      </c>
      <c r="G21" s="153">
        <v>13335000</v>
      </c>
      <c r="H21" s="153">
        <v>559000</v>
      </c>
      <c r="I21" s="153">
        <v>0</v>
      </c>
      <c r="J21" s="153">
        <v>44403658</v>
      </c>
      <c r="K21" s="155">
        <v>4888102</v>
      </c>
      <c r="L21" s="153">
        <v>0</v>
      </c>
      <c r="M21" s="504"/>
      <c r="N21" s="155">
        <v>0</v>
      </c>
      <c r="O21" s="154">
        <f t="shared" ref="O21:O24" si="2">SUM(C21:N21)</f>
        <v>63185760</v>
      </c>
      <c r="Q21" s="142" t="s">
        <v>99</v>
      </c>
    </row>
    <row r="22" spans="1:20" ht="21.75" customHeight="1" x14ac:dyDescent="0.2">
      <c r="B22" s="163" t="s">
        <v>359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5"/>
      <c r="L22" s="155">
        <v>7670209</v>
      </c>
      <c r="M22" s="155">
        <v>22016178</v>
      </c>
      <c r="N22" s="153">
        <v>0</v>
      </c>
      <c r="O22" s="154">
        <f t="shared" si="2"/>
        <v>29686387</v>
      </c>
    </row>
    <row r="23" spans="1:20" ht="21.75" customHeight="1" x14ac:dyDescent="0.2">
      <c r="B23" s="164" t="s">
        <v>360</v>
      </c>
      <c r="C23" s="165">
        <v>1260000</v>
      </c>
      <c r="D23" s="165">
        <v>1260000</v>
      </c>
      <c r="E23" s="165">
        <v>1260000</v>
      </c>
      <c r="F23" s="165">
        <v>1260000</v>
      </c>
      <c r="G23" s="165">
        <v>1260000</v>
      </c>
      <c r="H23" s="165">
        <v>1260000</v>
      </c>
      <c r="I23" s="165">
        <v>1260000</v>
      </c>
      <c r="J23" s="165">
        <v>1260000</v>
      </c>
      <c r="K23" s="165">
        <v>1270000</v>
      </c>
      <c r="L23" s="165">
        <v>1260000</v>
      </c>
      <c r="M23" s="165">
        <v>1260000</v>
      </c>
      <c r="N23" s="165">
        <v>1260000</v>
      </c>
      <c r="O23" s="154">
        <v>15130000</v>
      </c>
    </row>
    <row r="24" spans="1:20" ht="21.75" customHeight="1" x14ac:dyDescent="0.2">
      <c r="B24" s="164" t="s">
        <v>361</v>
      </c>
      <c r="C24" s="165">
        <v>1376273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  <c r="N24" s="153">
        <v>0</v>
      </c>
      <c r="O24" s="154">
        <f t="shared" si="2"/>
        <v>1376273</v>
      </c>
    </row>
    <row r="25" spans="1:20" ht="24.75" customHeight="1" x14ac:dyDescent="0.2">
      <c r="B25" s="166" t="s">
        <v>362</v>
      </c>
      <c r="C25" s="167">
        <f>SUM(C16:C24)</f>
        <v>9558584.6666666679</v>
      </c>
      <c r="D25" s="167">
        <f t="shared" ref="D25:O25" si="3">SUM(D16:D24)</f>
        <v>8360986</v>
      </c>
      <c r="E25" s="167">
        <f t="shared" si="3"/>
        <v>8294060</v>
      </c>
      <c r="F25" s="167">
        <f t="shared" si="3"/>
        <v>8710795</v>
      </c>
      <c r="G25" s="167">
        <f t="shared" si="3"/>
        <v>21419307</v>
      </c>
      <c r="H25" s="167">
        <f t="shared" si="3"/>
        <v>9247746</v>
      </c>
      <c r="I25" s="167">
        <f t="shared" si="3"/>
        <v>8173307</v>
      </c>
      <c r="J25" s="167">
        <f t="shared" si="3"/>
        <v>52456965</v>
      </c>
      <c r="K25" s="167">
        <f t="shared" si="3"/>
        <v>13239112</v>
      </c>
      <c r="L25" s="167">
        <f t="shared" si="3"/>
        <v>15840173</v>
      </c>
      <c r="M25" s="167">
        <f t="shared" si="3"/>
        <v>30257160</v>
      </c>
      <c r="N25" s="167">
        <f>SUM(N16:N24)</f>
        <v>8754472</v>
      </c>
      <c r="O25" s="505">
        <f t="shared" si="3"/>
        <v>194359616</v>
      </c>
    </row>
    <row r="26" spans="1:20" ht="21.75" customHeight="1" thickBot="1" x14ac:dyDescent="0.25">
      <c r="B26" s="168" t="s">
        <v>204</v>
      </c>
      <c r="C26" s="169">
        <f t="shared" ref="C26:N26" si="4">SUM(C15-C25)</f>
        <v>477478.83333333209</v>
      </c>
      <c r="D26" s="169">
        <f t="shared" si="4"/>
        <v>1199504.5833333321</v>
      </c>
      <c r="E26" s="169">
        <f t="shared" si="4"/>
        <v>3878453.5833333321</v>
      </c>
      <c r="F26" s="169">
        <f t="shared" si="4"/>
        <v>1137994.5833333321</v>
      </c>
      <c r="G26" s="169">
        <f t="shared" si="4"/>
        <v>1024023.5833333321</v>
      </c>
      <c r="H26" s="169">
        <f t="shared" si="4"/>
        <v>305613.58333333209</v>
      </c>
      <c r="I26" s="169">
        <f t="shared" si="4"/>
        <v>102642.58333333209</v>
      </c>
      <c r="J26" s="169">
        <f t="shared" si="4"/>
        <v>203867.58333332837</v>
      </c>
      <c r="K26" s="169">
        <f t="shared" si="4"/>
        <v>437768</v>
      </c>
      <c r="L26" s="169">
        <f t="shared" si="4"/>
        <v>845607</v>
      </c>
      <c r="M26" s="169">
        <f t="shared" si="4"/>
        <v>2671459</v>
      </c>
      <c r="N26" s="169">
        <f t="shared" si="4"/>
        <v>0</v>
      </c>
      <c r="O26" s="170"/>
    </row>
    <row r="27" spans="1:20" x14ac:dyDescent="0.2">
      <c r="B27" s="171"/>
      <c r="E27" s="157"/>
    </row>
    <row r="28" spans="1:20" x14ac:dyDescent="0.2">
      <c r="B28" s="171"/>
    </row>
  </sheetData>
  <mergeCells count="3">
    <mergeCell ref="B4:O4"/>
    <mergeCell ref="N6:O6"/>
    <mergeCell ref="N2:O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60"/>
  <sheetViews>
    <sheetView view="pageBreakPreview" zoomScaleNormal="115" zoomScaleSheetLayoutView="100" workbookViewId="0">
      <selection activeCell="H9" sqref="H9"/>
    </sheetView>
  </sheetViews>
  <sheetFormatPr defaultColWidth="11.5703125" defaultRowHeight="18.75" x14ac:dyDescent="0.3"/>
  <cols>
    <col min="1" max="1" width="4.85546875" style="173" customWidth="1"/>
    <col min="2" max="2" width="27.5703125" style="173" customWidth="1"/>
    <col min="3" max="3" width="59.42578125" style="173" customWidth="1"/>
    <col min="4" max="4" width="20.140625" style="173" customWidth="1"/>
    <col min="5" max="5" width="11.85546875" style="173" customWidth="1"/>
    <col min="6" max="6" width="0.5703125" style="173" customWidth="1"/>
    <col min="7" max="7" width="13.7109375" style="173" customWidth="1"/>
    <col min="8" max="8" width="14.5703125" style="173" customWidth="1"/>
    <col min="9" max="257" width="11.5703125" style="173"/>
    <col min="258" max="258" width="27.5703125" style="173" customWidth="1"/>
    <col min="259" max="259" width="59.42578125" style="173" customWidth="1"/>
    <col min="260" max="260" width="15.85546875" style="173" customWidth="1"/>
    <col min="261" max="261" width="11.85546875" style="173" customWidth="1"/>
    <col min="262" max="262" width="0.5703125" style="173" customWidth="1"/>
    <col min="263" max="263" width="13.7109375" style="173" customWidth="1"/>
    <col min="264" max="264" width="14.5703125" style="173" customWidth="1"/>
    <col min="265" max="513" width="11.5703125" style="173"/>
    <col min="514" max="514" width="27.5703125" style="173" customWidth="1"/>
    <col min="515" max="515" width="59.42578125" style="173" customWidth="1"/>
    <col min="516" max="516" width="15.85546875" style="173" customWidth="1"/>
    <col min="517" max="517" width="11.85546875" style="173" customWidth="1"/>
    <col min="518" max="518" width="0.5703125" style="173" customWidth="1"/>
    <col min="519" max="519" width="13.7109375" style="173" customWidth="1"/>
    <col min="520" max="520" width="14.5703125" style="173" customWidth="1"/>
    <col min="521" max="769" width="11.5703125" style="173"/>
    <col min="770" max="770" width="27.5703125" style="173" customWidth="1"/>
    <col min="771" max="771" width="59.42578125" style="173" customWidth="1"/>
    <col min="772" max="772" width="15.85546875" style="173" customWidth="1"/>
    <col min="773" max="773" width="11.85546875" style="173" customWidth="1"/>
    <col min="774" max="774" width="0.5703125" style="173" customWidth="1"/>
    <col min="775" max="775" width="13.7109375" style="173" customWidth="1"/>
    <col min="776" max="776" width="14.5703125" style="173" customWidth="1"/>
    <col min="777" max="1025" width="11.5703125" style="173"/>
    <col min="1026" max="1026" width="27.5703125" style="173" customWidth="1"/>
    <col min="1027" max="1027" width="59.42578125" style="173" customWidth="1"/>
    <col min="1028" max="1028" width="15.85546875" style="173" customWidth="1"/>
    <col min="1029" max="1029" width="11.85546875" style="173" customWidth="1"/>
    <col min="1030" max="1030" width="0.5703125" style="173" customWidth="1"/>
    <col min="1031" max="1031" width="13.7109375" style="173" customWidth="1"/>
    <col min="1032" max="1032" width="14.5703125" style="173" customWidth="1"/>
    <col min="1033" max="1281" width="11.5703125" style="173"/>
    <col min="1282" max="1282" width="27.5703125" style="173" customWidth="1"/>
    <col min="1283" max="1283" width="59.42578125" style="173" customWidth="1"/>
    <col min="1284" max="1284" width="15.85546875" style="173" customWidth="1"/>
    <col min="1285" max="1285" width="11.85546875" style="173" customWidth="1"/>
    <col min="1286" max="1286" width="0.5703125" style="173" customWidth="1"/>
    <col min="1287" max="1287" width="13.7109375" style="173" customWidth="1"/>
    <col min="1288" max="1288" width="14.5703125" style="173" customWidth="1"/>
    <col min="1289" max="1537" width="11.5703125" style="173"/>
    <col min="1538" max="1538" width="27.5703125" style="173" customWidth="1"/>
    <col min="1539" max="1539" width="59.42578125" style="173" customWidth="1"/>
    <col min="1540" max="1540" width="15.85546875" style="173" customWidth="1"/>
    <col min="1541" max="1541" width="11.85546875" style="173" customWidth="1"/>
    <col min="1542" max="1542" width="0.5703125" style="173" customWidth="1"/>
    <col min="1543" max="1543" width="13.7109375" style="173" customWidth="1"/>
    <col min="1544" max="1544" width="14.5703125" style="173" customWidth="1"/>
    <col min="1545" max="1793" width="11.5703125" style="173"/>
    <col min="1794" max="1794" width="27.5703125" style="173" customWidth="1"/>
    <col min="1795" max="1795" width="59.42578125" style="173" customWidth="1"/>
    <col min="1796" max="1796" width="15.85546875" style="173" customWidth="1"/>
    <col min="1797" max="1797" width="11.85546875" style="173" customWidth="1"/>
    <col min="1798" max="1798" width="0.5703125" style="173" customWidth="1"/>
    <col min="1799" max="1799" width="13.7109375" style="173" customWidth="1"/>
    <col min="1800" max="1800" width="14.5703125" style="173" customWidth="1"/>
    <col min="1801" max="2049" width="11.5703125" style="173"/>
    <col min="2050" max="2050" width="27.5703125" style="173" customWidth="1"/>
    <col min="2051" max="2051" width="59.42578125" style="173" customWidth="1"/>
    <col min="2052" max="2052" width="15.85546875" style="173" customWidth="1"/>
    <col min="2053" max="2053" width="11.85546875" style="173" customWidth="1"/>
    <col min="2054" max="2054" width="0.5703125" style="173" customWidth="1"/>
    <col min="2055" max="2055" width="13.7109375" style="173" customWidth="1"/>
    <col min="2056" max="2056" width="14.5703125" style="173" customWidth="1"/>
    <col min="2057" max="2305" width="11.5703125" style="173"/>
    <col min="2306" max="2306" width="27.5703125" style="173" customWidth="1"/>
    <col min="2307" max="2307" width="59.42578125" style="173" customWidth="1"/>
    <col min="2308" max="2308" width="15.85546875" style="173" customWidth="1"/>
    <col min="2309" max="2309" width="11.85546875" style="173" customWidth="1"/>
    <col min="2310" max="2310" width="0.5703125" style="173" customWidth="1"/>
    <col min="2311" max="2311" width="13.7109375" style="173" customWidth="1"/>
    <col min="2312" max="2312" width="14.5703125" style="173" customWidth="1"/>
    <col min="2313" max="2561" width="11.5703125" style="173"/>
    <col min="2562" max="2562" width="27.5703125" style="173" customWidth="1"/>
    <col min="2563" max="2563" width="59.42578125" style="173" customWidth="1"/>
    <col min="2564" max="2564" width="15.85546875" style="173" customWidth="1"/>
    <col min="2565" max="2565" width="11.85546875" style="173" customWidth="1"/>
    <col min="2566" max="2566" width="0.5703125" style="173" customWidth="1"/>
    <col min="2567" max="2567" width="13.7109375" style="173" customWidth="1"/>
    <col min="2568" max="2568" width="14.5703125" style="173" customWidth="1"/>
    <col min="2569" max="2817" width="11.5703125" style="173"/>
    <col min="2818" max="2818" width="27.5703125" style="173" customWidth="1"/>
    <col min="2819" max="2819" width="59.42578125" style="173" customWidth="1"/>
    <col min="2820" max="2820" width="15.85546875" style="173" customWidth="1"/>
    <col min="2821" max="2821" width="11.85546875" style="173" customWidth="1"/>
    <col min="2822" max="2822" width="0.5703125" style="173" customWidth="1"/>
    <col min="2823" max="2823" width="13.7109375" style="173" customWidth="1"/>
    <col min="2824" max="2824" width="14.5703125" style="173" customWidth="1"/>
    <col min="2825" max="3073" width="11.5703125" style="173"/>
    <col min="3074" max="3074" width="27.5703125" style="173" customWidth="1"/>
    <col min="3075" max="3075" width="59.42578125" style="173" customWidth="1"/>
    <col min="3076" max="3076" width="15.85546875" style="173" customWidth="1"/>
    <col min="3077" max="3077" width="11.85546875" style="173" customWidth="1"/>
    <col min="3078" max="3078" width="0.5703125" style="173" customWidth="1"/>
    <col min="3079" max="3079" width="13.7109375" style="173" customWidth="1"/>
    <col min="3080" max="3080" width="14.5703125" style="173" customWidth="1"/>
    <col min="3081" max="3329" width="11.5703125" style="173"/>
    <col min="3330" max="3330" width="27.5703125" style="173" customWidth="1"/>
    <col min="3331" max="3331" width="59.42578125" style="173" customWidth="1"/>
    <col min="3332" max="3332" width="15.85546875" style="173" customWidth="1"/>
    <col min="3333" max="3333" width="11.85546875" style="173" customWidth="1"/>
    <col min="3334" max="3334" width="0.5703125" style="173" customWidth="1"/>
    <col min="3335" max="3335" width="13.7109375" style="173" customWidth="1"/>
    <col min="3336" max="3336" width="14.5703125" style="173" customWidth="1"/>
    <col min="3337" max="3585" width="11.5703125" style="173"/>
    <col min="3586" max="3586" width="27.5703125" style="173" customWidth="1"/>
    <col min="3587" max="3587" width="59.42578125" style="173" customWidth="1"/>
    <col min="3588" max="3588" width="15.85546875" style="173" customWidth="1"/>
    <col min="3589" max="3589" width="11.85546875" style="173" customWidth="1"/>
    <col min="3590" max="3590" width="0.5703125" style="173" customWidth="1"/>
    <col min="3591" max="3591" width="13.7109375" style="173" customWidth="1"/>
    <col min="3592" max="3592" width="14.5703125" style="173" customWidth="1"/>
    <col min="3593" max="3841" width="11.5703125" style="173"/>
    <col min="3842" max="3842" width="27.5703125" style="173" customWidth="1"/>
    <col min="3843" max="3843" width="59.42578125" style="173" customWidth="1"/>
    <col min="3844" max="3844" width="15.85546875" style="173" customWidth="1"/>
    <col min="3845" max="3845" width="11.85546875" style="173" customWidth="1"/>
    <col min="3846" max="3846" width="0.5703125" style="173" customWidth="1"/>
    <col min="3847" max="3847" width="13.7109375" style="173" customWidth="1"/>
    <col min="3848" max="3848" width="14.5703125" style="173" customWidth="1"/>
    <col min="3849" max="4097" width="11.5703125" style="173"/>
    <col min="4098" max="4098" width="27.5703125" style="173" customWidth="1"/>
    <col min="4099" max="4099" width="59.42578125" style="173" customWidth="1"/>
    <col min="4100" max="4100" width="15.85546875" style="173" customWidth="1"/>
    <col min="4101" max="4101" width="11.85546875" style="173" customWidth="1"/>
    <col min="4102" max="4102" width="0.5703125" style="173" customWidth="1"/>
    <col min="4103" max="4103" width="13.7109375" style="173" customWidth="1"/>
    <col min="4104" max="4104" width="14.5703125" style="173" customWidth="1"/>
    <col min="4105" max="4353" width="11.5703125" style="173"/>
    <col min="4354" max="4354" width="27.5703125" style="173" customWidth="1"/>
    <col min="4355" max="4355" width="59.42578125" style="173" customWidth="1"/>
    <col min="4356" max="4356" width="15.85546875" style="173" customWidth="1"/>
    <col min="4357" max="4357" width="11.85546875" style="173" customWidth="1"/>
    <col min="4358" max="4358" width="0.5703125" style="173" customWidth="1"/>
    <col min="4359" max="4359" width="13.7109375" style="173" customWidth="1"/>
    <col min="4360" max="4360" width="14.5703125" style="173" customWidth="1"/>
    <col min="4361" max="4609" width="11.5703125" style="173"/>
    <col min="4610" max="4610" width="27.5703125" style="173" customWidth="1"/>
    <col min="4611" max="4611" width="59.42578125" style="173" customWidth="1"/>
    <col min="4612" max="4612" width="15.85546875" style="173" customWidth="1"/>
    <col min="4613" max="4613" width="11.85546875" style="173" customWidth="1"/>
    <col min="4614" max="4614" width="0.5703125" style="173" customWidth="1"/>
    <col min="4615" max="4615" width="13.7109375" style="173" customWidth="1"/>
    <col min="4616" max="4616" width="14.5703125" style="173" customWidth="1"/>
    <col min="4617" max="4865" width="11.5703125" style="173"/>
    <col min="4866" max="4866" width="27.5703125" style="173" customWidth="1"/>
    <col min="4867" max="4867" width="59.42578125" style="173" customWidth="1"/>
    <col min="4868" max="4868" width="15.85546875" style="173" customWidth="1"/>
    <col min="4869" max="4869" width="11.85546875" style="173" customWidth="1"/>
    <col min="4870" max="4870" width="0.5703125" style="173" customWidth="1"/>
    <col min="4871" max="4871" width="13.7109375" style="173" customWidth="1"/>
    <col min="4872" max="4872" width="14.5703125" style="173" customWidth="1"/>
    <col min="4873" max="5121" width="11.5703125" style="173"/>
    <col min="5122" max="5122" width="27.5703125" style="173" customWidth="1"/>
    <col min="5123" max="5123" width="59.42578125" style="173" customWidth="1"/>
    <col min="5124" max="5124" width="15.85546875" style="173" customWidth="1"/>
    <col min="5125" max="5125" width="11.85546875" style="173" customWidth="1"/>
    <col min="5126" max="5126" width="0.5703125" style="173" customWidth="1"/>
    <col min="5127" max="5127" width="13.7109375" style="173" customWidth="1"/>
    <col min="5128" max="5128" width="14.5703125" style="173" customWidth="1"/>
    <col min="5129" max="5377" width="11.5703125" style="173"/>
    <col min="5378" max="5378" width="27.5703125" style="173" customWidth="1"/>
    <col min="5379" max="5379" width="59.42578125" style="173" customWidth="1"/>
    <col min="5380" max="5380" width="15.85546875" style="173" customWidth="1"/>
    <col min="5381" max="5381" width="11.85546875" style="173" customWidth="1"/>
    <col min="5382" max="5382" width="0.5703125" style="173" customWidth="1"/>
    <col min="5383" max="5383" width="13.7109375" style="173" customWidth="1"/>
    <col min="5384" max="5384" width="14.5703125" style="173" customWidth="1"/>
    <col min="5385" max="5633" width="11.5703125" style="173"/>
    <col min="5634" max="5634" width="27.5703125" style="173" customWidth="1"/>
    <col min="5635" max="5635" width="59.42578125" style="173" customWidth="1"/>
    <col min="5636" max="5636" width="15.85546875" style="173" customWidth="1"/>
    <col min="5637" max="5637" width="11.85546875" style="173" customWidth="1"/>
    <col min="5638" max="5638" width="0.5703125" style="173" customWidth="1"/>
    <col min="5639" max="5639" width="13.7109375" style="173" customWidth="1"/>
    <col min="5640" max="5640" width="14.5703125" style="173" customWidth="1"/>
    <col min="5641" max="5889" width="11.5703125" style="173"/>
    <col min="5890" max="5890" width="27.5703125" style="173" customWidth="1"/>
    <col min="5891" max="5891" width="59.42578125" style="173" customWidth="1"/>
    <col min="5892" max="5892" width="15.85546875" style="173" customWidth="1"/>
    <col min="5893" max="5893" width="11.85546875" style="173" customWidth="1"/>
    <col min="5894" max="5894" width="0.5703125" style="173" customWidth="1"/>
    <col min="5895" max="5895" width="13.7109375" style="173" customWidth="1"/>
    <col min="5896" max="5896" width="14.5703125" style="173" customWidth="1"/>
    <col min="5897" max="6145" width="11.5703125" style="173"/>
    <col min="6146" max="6146" width="27.5703125" style="173" customWidth="1"/>
    <col min="6147" max="6147" width="59.42578125" style="173" customWidth="1"/>
    <col min="6148" max="6148" width="15.85546875" style="173" customWidth="1"/>
    <col min="6149" max="6149" width="11.85546875" style="173" customWidth="1"/>
    <col min="6150" max="6150" width="0.5703125" style="173" customWidth="1"/>
    <col min="6151" max="6151" width="13.7109375" style="173" customWidth="1"/>
    <col min="6152" max="6152" width="14.5703125" style="173" customWidth="1"/>
    <col min="6153" max="6401" width="11.5703125" style="173"/>
    <col min="6402" max="6402" width="27.5703125" style="173" customWidth="1"/>
    <col min="6403" max="6403" width="59.42578125" style="173" customWidth="1"/>
    <col min="6404" max="6404" width="15.85546875" style="173" customWidth="1"/>
    <col min="6405" max="6405" width="11.85546875" style="173" customWidth="1"/>
    <col min="6406" max="6406" width="0.5703125" style="173" customWidth="1"/>
    <col min="6407" max="6407" width="13.7109375" style="173" customWidth="1"/>
    <col min="6408" max="6408" width="14.5703125" style="173" customWidth="1"/>
    <col min="6409" max="6657" width="11.5703125" style="173"/>
    <col min="6658" max="6658" width="27.5703125" style="173" customWidth="1"/>
    <col min="6659" max="6659" width="59.42578125" style="173" customWidth="1"/>
    <col min="6660" max="6660" width="15.85546875" style="173" customWidth="1"/>
    <col min="6661" max="6661" width="11.85546875" style="173" customWidth="1"/>
    <col min="6662" max="6662" width="0.5703125" style="173" customWidth="1"/>
    <col min="6663" max="6663" width="13.7109375" style="173" customWidth="1"/>
    <col min="6664" max="6664" width="14.5703125" style="173" customWidth="1"/>
    <col min="6665" max="6913" width="11.5703125" style="173"/>
    <col min="6914" max="6914" width="27.5703125" style="173" customWidth="1"/>
    <col min="6915" max="6915" width="59.42578125" style="173" customWidth="1"/>
    <col min="6916" max="6916" width="15.85546875" style="173" customWidth="1"/>
    <col min="6917" max="6917" width="11.85546875" style="173" customWidth="1"/>
    <col min="6918" max="6918" width="0.5703125" style="173" customWidth="1"/>
    <col min="6919" max="6919" width="13.7109375" style="173" customWidth="1"/>
    <col min="6920" max="6920" width="14.5703125" style="173" customWidth="1"/>
    <col min="6921" max="7169" width="11.5703125" style="173"/>
    <col min="7170" max="7170" width="27.5703125" style="173" customWidth="1"/>
    <col min="7171" max="7171" width="59.42578125" style="173" customWidth="1"/>
    <col min="7172" max="7172" width="15.85546875" style="173" customWidth="1"/>
    <col min="7173" max="7173" width="11.85546875" style="173" customWidth="1"/>
    <col min="7174" max="7174" width="0.5703125" style="173" customWidth="1"/>
    <col min="7175" max="7175" width="13.7109375" style="173" customWidth="1"/>
    <col min="7176" max="7176" width="14.5703125" style="173" customWidth="1"/>
    <col min="7177" max="7425" width="11.5703125" style="173"/>
    <col min="7426" max="7426" width="27.5703125" style="173" customWidth="1"/>
    <col min="7427" max="7427" width="59.42578125" style="173" customWidth="1"/>
    <col min="7428" max="7428" width="15.85546875" style="173" customWidth="1"/>
    <col min="7429" max="7429" width="11.85546875" style="173" customWidth="1"/>
    <col min="7430" max="7430" width="0.5703125" style="173" customWidth="1"/>
    <col min="7431" max="7431" width="13.7109375" style="173" customWidth="1"/>
    <col min="7432" max="7432" width="14.5703125" style="173" customWidth="1"/>
    <col min="7433" max="7681" width="11.5703125" style="173"/>
    <col min="7682" max="7682" width="27.5703125" style="173" customWidth="1"/>
    <col min="7683" max="7683" width="59.42578125" style="173" customWidth="1"/>
    <col min="7684" max="7684" width="15.85546875" style="173" customWidth="1"/>
    <col min="7685" max="7685" width="11.85546875" style="173" customWidth="1"/>
    <col min="7686" max="7686" width="0.5703125" style="173" customWidth="1"/>
    <col min="7687" max="7687" width="13.7109375" style="173" customWidth="1"/>
    <col min="7688" max="7688" width="14.5703125" style="173" customWidth="1"/>
    <col min="7689" max="7937" width="11.5703125" style="173"/>
    <col min="7938" max="7938" width="27.5703125" style="173" customWidth="1"/>
    <col min="7939" max="7939" width="59.42578125" style="173" customWidth="1"/>
    <col min="7940" max="7940" width="15.85546875" style="173" customWidth="1"/>
    <col min="7941" max="7941" width="11.85546875" style="173" customWidth="1"/>
    <col min="7942" max="7942" width="0.5703125" style="173" customWidth="1"/>
    <col min="7943" max="7943" width="13.7109375" style="173" customWidth="1"/>
    <col min="7944" max="7944" width="14.5703125" style="173" customWidth="1"/>
    <col min="7945" max="8193" width="11.5703125" style="173"/>
    <col min="8194" max="8194" width="27.5703125" style="173" customWidth="1"/>
    <col min="8195" max="8195" width="59.42578125" style="173" customWidth="1"/>
    <col min="8196" max="8196" width="15.85546875" style="173" customWidth="1"/>
    <col min="8197" max="8197" width="11.85546875" style="173" customWidth="1"/>
    <col min="8198" max="8198" width="0.5703125" style="173" customWidth="1"/>
    <col min="8199" max="8199" width="13.7109375" style="173" customWidth="1"/>
    <col min="8200" max="8200" width="14.5703125" style="173" customWidth="1"/>
    <col min="8201" max="8449" width="11.5703125" style="173"/>
    <col min="8450" max="8450" width="27.5703125" style="173" customWidth="1"/>
    <col min="8451" max="8451" width="59.42578125" style="173" customWidth="1"/>
    <col min="8452" max="8452" width="15.85546875" style="173" customWidth="1"/>
    <col min="8453" max="8453" width="11.85546875" style="173" customWidth="1"/>
    <col min="8454" max="8454" width="0.5703125" style="173" customWidth="1"/>
    <col min="8455" max="8455" width="13.7109375" style="173" customWidth="1"/>
    <col min="8456" max="8456" width="14.5703125" style="173" customWidth="1"/>
    <col min="8457" max="8705" width="11.5703125" style="173"/>
    <col min="8706" max="8706" width="27.5703125" style="173" customWidth="1"/>
    <col min="8707" max="8707" width="59.42578125" style="173" customWidth="1"/>
    <col min="8708" max="8708" width="15.85546875" style="173" customWidth="1"/>
    <col min="8709" max="8709" width="11.85546875" style="173" customWidth="1"/>
    <col min="8710" max="8710" width="0.5703125" style="173" customWidth="1"/>
    <col min="8711" max="8711" width="13.7109375" style="173" customWidth="1"/>
    <col min="8712" max="8712" width="14.5703125" style="173" customWidth="1"/>
    <col min="8713" max="8961" width="11.5703125" style="173"/>
    <col min="8962" max="8962" width="27.5703125" style="173" customWidth="1"/>
    <col min="8963" max="8963" width="59.42578125" style="173" customWidth="1"/>
    <col min="8964" max="8964" width="15.85546875" style="173" customWidth="1"/>
    <col min="8965" max="8965" width="11.85546875" style="173" customWidth="1"/>
    <col min="8966" max="8966" width="0.5703125" style="173" customWidth="1"/>
    <col min="8967" max="8967" width="13.7109375" style="173" customWidth="1"/>
    <col min="8968" max="8968" width="14.5703125" style="173" customWidth="1"/>
    <col min="8969" max="9217" width="11.5703125" style="173"/>
    <col min="9218" max="9218" width="27.5703125" style="173" customWidth="1"/>
    <col min="9219" max="9219" width="59.42578125" style="173" customWidth="1"/>
    <col min="9220" max="9220" width="15.85546875" style="173" customWidth="1"/>
    <col min="9221" max="9221" width="11.85546875" style="173" customWidth="1"/>
    <col min="9222" max="9222" width="0.5703125" style="173" customWidth="1"/>
    <col min="9223" max="9223" width="13.7109375" style="173" customWidth="1"/>
    <col min="9224" max="9224" width="14.5703125" style="173" customWidth="1"/>
    <col min="9225" max="9473" width="11.5703125" style="173"/>
    <col min="9474" max="9474" width="27.5703125" style="173" customWidth="1"/>
    <col min="9475" max="9475" width="59.42578125" style="173" customWidth="1"/>
    <col min="9476" max="9476" width="15.85546875" style="173" customWidth="1"/>
    <col min="9477" max="9477" width="11.85546875" style="173" customWidth="1"/>
    <col min="9478" max="9478" width="0.5703125" style="173" customWidth="1"/>
    <col min="9479" max="9479" width="13.7109375" style="173" customWidth="1"/>
    <col min="9480" max="9480" width="14.5703125" style="173" customWidth="1"/>
    <col min="9481" max="9729" width="11.5703125" style="173"/>
    <col min="9730" max="9730" width="27.5703125" style="173" customWidth="1"/>
    <col min="9731" max="9731" width="59.42578125" style="173" customWidth="1"/>
    <col min="9732" max="9732" width="15.85546875" style="173" customWidth="1"/>
    <col min="9733" max="9733" width="11.85546875" style="173" customWidth="1"/>
    <col min="9734" max="9734" width="0.5703125" style="173" customWidth="1"/>
    <col min="9735" max="9735" width="13.7109375" style="173" customWidth="1"/>
    <col min="9736" max="9736" width="14.5703125" style="173" customWidth="1"/>
    <col min="9737" max="9985" width="11.5703125" style="173"/>
    <col min="9986" max="9986" width="27.5703125" style="173" customWidth="1"/>
    <col min="9987" max="9987" width="59.42578125" style="173" customWidth="1"/>
    <col min="9988" max="9988" width="15.85546875" style="173" customWidth="1"/>
    <col min="9989" max="9989" width="11.85546875" style="173" customWidth="1"/>
    <col min="9990" max="9990" width="0.5703125" style="173" customWidth="1"/>
    <col min="9991" max="9991" width="13.7109375" style="173" customWidth="1"/>
    <col min="9992" max="9992" width="14.5703125" style="173" customWidth="1"/>
    <col min="9993" max="10241" width="11.5703125" style="173"/>
    <col min="10242" max="10242" width="27.5703125" style="173" customWidth="1"/>
    <col min="10243" max="10243" width="59.42578125" style="173" customWidth="1"/>
    <col min="10244" max="10244" width="15.85546875" style="173" customWidth="1"/>
    <col min="10245" max="10245" width="11.85546875" style="173" customWidth="1"/>
    <col min="10246" max="10246" width="0.5703125" style="173" customWidth="1"/>
    <col min="10247" max="10247" width="13.7109375" style="173" customWidth="1"/>
    <col min="10248" max="10248" width="14.5703125" style="173" customWidth="1"/>
    <col min="10249" max="10497" width="11.5703125" style="173"/>
    <col min="10498" max="10498" width="27.5703125" style="173" customWidth="1"/>
    <col min="10499" max="10499" width="59.42578125" style="173" customWidth="1"/>
    <col min="10500" max="10500" width="15.85546875" style="173" customWidth="1"/>
    <col min="10501" max="10501" width="11.85546875" style="173" customWidth="1"/>
    <col min="10502" max="10502" width="0.5703125" style="173" customWidth="1"/>
    <col min="10503" max="10503" width="13.7109375" style="173" customWidth="1"/>
    <col min="10504" max="10504" width="14.5703125" style="173" customWidth="1"/>
    <col min="10505" max="10753" width="11.5703125" style="173"/>
    <col min="10754" max="10754" width="27.5703125" style="173" customWidth="1"/>
    <col min="10755" max="10755" width="59.42578125" style="173" customWidth="1"/>
    <col min="10756" max="10756" width="15.85546875" style="173" customWidth="1"/>
    <col min="10757" max="10757" width="11.85546875" style="173" customWidth="1"/>
    <col min="10758" max="10758" width="0.5703125" style="173" customWidth="1"/>
    <col min="10759" max="10759" width="13.7109375" style="173" customWidth="1"/>
    <col min="10760" max="10760" width="14.5703125" style="173" customWidth="1"/>
    <col min="10761" max="11009" width="11.5703125" style="173"/>
    <col min="11010" max="11010" width="27.5703125" style="173" customWidth="1"/>
    <col min="11011" max="11011" width="59.42578125" style="173" customWidth="1"/>
    <col min="11012" max="11012" width="15.85546875" style="173" customWidth="1"/>
    <col min="11013" max="11013" width="11.85546875" style="173" customWidth="1"/>
    <col min="11014" max="11014" width="0.5703125" style="173" customWidth="1"/>
    <col min="11015" max="11015" width="13.7109375" style="173" customWidth="1"/>
    <col min="11016" max="11016" width="14.5703125" style="173" customWidth="1"/>
    <col min="11017" max="11265" width="11.5703125" style="173"/>
    <col min="11266" max="11266" width="27.5703125" style="173" customWidth="1"/>
    <col min="11267" max="11267" width="59.42578125" style="173" customWidth="1"/>
    <col min="11268" max="11268" width="15.85546875" style="173" customWidth="1"/>
    <col min="11269" max="11269" width="11.85546875" style="173" customWidth="1"/>
    <col min="11270" max="11270" width="0.5703125" style="173" customWidth="1"/>
    <col min="11271" max="11271" width="13.7109375" style="173" customWidth="1"/>
    <col min="11272" max="11272" width="14.5703125" style="173" customWidth="1"/>
    <col min="11273" max="11521" width="11.5703125" style="173"/>
    <col min="11522" max="11522" width="27.5703125" style="173" customWidth="1"/>
    <col min="11523" max="11523" width="59.42578125" style="173" customWidth="1"/>
    <col min="11524" max="11524" width="15.85546875" style="173" customWidth="1"/>
    <col min="11525" max="11525" width="11.85546875" style="173" customWidth="1"/>
    <col min="11526" max="11526" width="0.5703125" style="173" customWidth="1"/>
    <col min="11527" max="11527" width="13.7109375" style="173" customWidth="1"/>
    <col min="11528" max="11528" width="14.5703125" style="173" customWidth="1"/>
    <col min="11529" max="11777" width="11.5703125" style="173"/>
    <col min="11778" max="11778" width="27.5703125" style="173" customWidth="1"/>
    <col min="11779" max="11779" width="59.42578125" style="173" customWidth="1"/>
    <col min="11780" max="11780" width="15.85546875" style="173" customWidth="1"/>
    <col min="11781" max="11781" width="11.85546875" style="173" customWidth="1"/>
    <col min="11782" max="11782" width="0.5703125" style="173" customWidth="1"/>
    <col min="11783" max="11783" width="13.7109375" style="173" customWidth="1"/>
    <col min="11784" max="11784" width="14.5703125" style="173" customWidth="1"/>
    <col min="11785" max="12033" width="11.5703125" style="173"/>
    <col min="12034" max="12034" width="27.5703125" style="173" customWidth="1"/>
    <col min="12035" max="12035" width="59.42578125" style="173" customWidth="1"/>
    <col min="12036" max="12036" width="15.85546875" style="173" customWidth="1"/>
    <col min="12037" max="12037" width="11.85546875" style="173" customWidth="1"/>
    <col min="12038" max="12038" width="0.5703125" style="173" customWidth="1"/>
    <col min="12039" max="12039" width="13.7109375" style="173" customWidth="1"/>
    <col min="12040" max="12040" width="14.5703125" style="173" customWidth="1"/>
    <col min="12041" max="12289" width="11.5703125" style="173"/>
    <col min="12290" max="12290" width="27.5703125" style="173" customWidth="1"/>
    <col min="12291" max="12291" width="59.42578125" style="173" customWidth="1"/>
    <col min="12292" max="12292" width="15.85546875" style="173" customWidth="1"/>
    <col min="12293" max="12293" width="11.85546875" style="173" customWidth="1"/>
    <col min="12294" max="12294" width="0.5703125" style="173" customWidth="1"/>
    <col min="12295" max="12295" width="13.7109375" style="173" customWidth="1"/>
    <col min="12296" max="12296" width="14.5703125" style="173" customWidth="1"/>
    <col min="12297" max="12545" width="11.5703125" style="173"/>
    <col min="12546" max="12546" width="27.5703125" style="173" customWidth="1"/>
    <col min="12547" max="12547" width="59.42578125" style="173" customWidth="1"/>
    <col min="12548" max="12548" width="15.85546875" style="173" customWidth="1"/>
    <col min="12549" max="12549" width="11.85546875" style="173" customWidth="1"/>
    <col min="12550" max="12550" width="0.5703125" style="173" customWidth="1"/>
    <col min="12551" max="12551" width="13.7109375" style="173" customWidth="1"/>
    <col min="12552" max="12552" width="14.5703125" style="173" customWidth="1"/>
    <col min="12553" max="12801" width="11.5703125" style="173"/>
    <col min="12802" max="12802" width="27.5703125" style="173" customWidth="1"/>
    <col min="12803" max="12803" width="59.42578125" style="173" customWidth="1"/>
    <col min="12804" max="12804" width="15.85546875" style="173" customWidth="1"/>
    <col min="12805" max="12805" width="11.85546875" style="173" customWidth="1"/>
    <col min="12806" max="12806" width="0.5703125" style="173" customWidth="1"/>
    <col min="12807" max="12807" width="13.7109375" style="173" customWidth="1"/>
    <col min="12808" max="12808" width="14.5703125" style="173" customWidth="1"/>
    <col min="12809" max="13057" width="11.5703125" style="173"/>
    <col min="13058" max="13058" width="27.5703125" style="173" customWidth="1"/>
    <col min="13059" max="13059" width="59.42578125" style="173" customWidth="1"/>
    <col min="13060" max="13060" width="15.85546875" style="173" customWidth="1"/>
    <col min="13061" max="13061" width="11.85546875" style="173" customWidth="1"/>
    <col min="13062" max="13062" width="0.5703125" style="173" customWidth="1"/>
    <col min="13063" max="13063" width="13.7109375" style="173" customWidth="1"/>
    <col min="13064" max="13064" width="14.5703125" style="173" customWidth="1"/>
    <col min="13065" max="13313" width="11.5703125" style="173"/>
    <col min="13314" max="13314" width="27.5703125" style="173" customWidth="1"/>
    <col min="13315" max="13315" width="59.42578125" style="173" customWidth="1"/>
    <col min="13316" max="13316" width="15.85546875" style="173" customWidth="1"/>
    <col min="13317" max="13317" width="11.85546875" style="173" customWidth="1"/>
    <col min="13318" max="13318" width="0.5703125" style="173" customWidth="1"/>
    <col min="13319" max="13319" width="13.7109375" style="173" customWidth="1"/>
    <col min="13320" max="13320" width="14.5703125" style="173" customWidth="1"/>
    <col min="13321" max="13569" width="11.5703125" style="173"/>
    <col min="13570" max="13570" width="27.5703125" style="173" customWidth="1"/>
    <col min="13571" max="13571" width="59.42578125" style="173" customWidth="1"/>
    <col min="13572" max="13572" width="15.85546875" style="173" customWidth="1"/>
    <col min="13573" max="13573" width="11.85546875" style="173" customWidth="1"/>
    <col min="13574" max="13574" width="0.5703125" style="173" customWidth="1"/>
    <col min="13575" max="13575" width="13.7109375" style="173" customWidth="1"/>
    <col min="13576" max="13576" width="14.5703125" style="173" customWidth="1"/>
    <col min="13577" max="13825" width="11.5703125" style="173"/>
    <col min="13826" max="13826" width="27.5703125" style="173" customWidth="1"/>
    <col min="13827" max="13827" width="59.42578125" style="173" customWidth="1"/>
    <col min="13828" max="13828" width="15.85546875" style="173" customWidth="1"/>
    <col min="13829" max="13829" width="11.85546875" style="173" customWidth="1"/>
    <col min="13830" max="13830" width="0.5703125" style="173" customWidth="1"/>
    <col min="13831" max="13831" width="13.7109375" style="173" customWidth="1"/>
    <col min="13832" max="13832" width="14.5703125" style="173" customWidth="1"/>
    <col min="13833" max="14081" width="11.5703125" style="173"/>
    <col min="14082" max="14082" width="27.5703125" style="173" customWidth="1"/>
    <col min="14083" max="14083" width="59.42578125" style="173" customWidth="1"/>
    <col min="14084" max="14084" width="15.85546875" style="173" customWidth="1"/>
    <col min="14085" max="14085" width="11.85546875" style="173" customWidth="1"/>
    <col min="14086" max="14086" width="0.5703125" style="173" customWidth="1"/>
    <col min="14087" max="14087" width="13.7109375" style="173" customWidth="1"/>
    <col min="14088" max="14088" width="14.5703125" style="173" customWidth="1"/>
    <col min="14089" max="14337" width="11.5703125" style="173"/>
    <col min="14338" max="14338" width="27.5703125" style="173" customWidth="1"/>
    <col min="14339" max="14339" width="59.42578125" style="173" customWidth="1"/>
    <col min="14340" max="14340" width="15.85546875" style="173" customWidth="1"/>
    <col min="14341" max="14341" width="11.85546875" style="173" customWidth="1"/>
    <col min="14342" max="14342" width="0.5703125" style="173" customWidth="1"/>
    <col min="14343" max="14343" width="13.7109375" style="173" customWidth="1"/>
    <col min="14344" max="14344" width="14.5703125" style="173" customWidth="1"/>
    <col min="14345" max="14593" width="11.5703125" style="173"/>
    <col min="14594" max="14594" width="27.5703125" style="173" customWidth="1"/>
    <col min="14595" max="14595" width="59.42578125" style="173" customWidth="1"/>
    <col min="14596" max="14596" width="15.85546875" style="173" customWidth="1"/>
    <col min="14597" max="14597" width="11.85546875" style="173" customWidth="1"/>
    <col min="14598" max="14598" width="0.5703125" style="173" customWidth="1"/>
    <col min="14599" max="14599" width="13.7109375" style="173" customWidth="1"/>
    <col min="14600" max="14600" width="14.5703125" style="173" customWidth="1"/>
    <col min="14601" max="14849" width="11.5703125" style="173"/>
    <col min="14850" max="14850" width="27.5703125" style="173" customWidth="1"/>
    <col min="14851" max="14851" width="59.42578125" style="173" customWidth="1"/>
    <col min="14852" max="14852" width="15.85546875" style="173" customWidth="1"/>
    <col min="14853" max="14853" width="11.85546875" style="173" customWidth="1"/>
    <col min="14854" max="14854" width="0.5703125" style="173" customWidth="1"/>
    <col min="14855" max="14855" width="13.7109375" style="173" customWidth="1"/>
    <col min="14856" max="14856" width="14.5703125" style="173" customWidth="1"/>
    <col min="14857" max="15105" width="11.5703125" style="173"/>
    <col min="15106" max="15106" width="27.5703125" style="173" customWidth="1"/>
    <col min="15107" max="15107" width="59.42578125" style="173" customWidth="1"/>
    <col min="15108" max="15108" width="15.85546875" style="173" customWidth="1"/>
    <col min="15109" max="15109" width="11.85546875" style="173" customWidth="1"/>
    <col min="15110" max="15110" width="0.5703125" style="173" customWidth="1"/>
    <col min="15111" max="15111" width="13.7109375" style="173" customWidth="1"/>
    <col min="15112" max="15112" width="14.5703125" style="173" customWidth="1"/>
    <col min="15113" max="15361" width="11.5703125" style="173"/>
    <col min="15362" max="15362" width="27.5703125" style="173" customWidth="1"/>
    <col min="15363" max="15363" width="59.42578125" style="173" customWidth="1"/>
    <col min="15364" max="15364" width="15.85546875" style="173" customWidth="1"/>
    <col min="15365" max="15365" width="11.85546875" style="173" customWidth="1"/>
    <col min="15366" max="15366" width="0.5703125" style="173" customWidth="1"/>
    <col min="15367" max="15367" width="13.7109375" style="173" customWidth="1"/>
    <col min="15368" max="15368" width="14.5703125" style="173" customWidth="1"/>
    <col min="15369" max="15617" width="11.5703125" style="173"/>
    <col min="15618" max="15618" width="27.5703125" style="173" customWidth="1"/>
    <col min="15619" max="15619" width="59.42578125" style="173" customWidth="1"/>
    <col min="15620" max="15620" width="15.85546875" style="173" customWidth="1"/>
    <col min="15621" max="15621" width="11.85546875" style="173" customWidth="1"/>
    <col min="15622" max="15622" width="0.5703125" style="173" customWidth="1"/>
    <col min="15623" max="15623" width="13.7109375" style="173" customWidth="1"/>
    <col min="15624" max="15624" width="14.5703125" style="173" customWidth="1"/>
    <col min="15625" max="15873" width="11.5703125" style="173"/>
    <col min="15874" max="15874" width="27.5703125" style="173" customWidth="1"/>
    <col min="15875" max="15875" width="59.42578125" style="173" customWidth="1"/>
    <col min="15876" max="15876" width="15.85546875" style="173" customWidth="1"/>
    <col min="15877" max="15877" width="11.85546875" style="173" customWidth="1"/>
    <col min="15878" max="15878" width="0.5703125" style="173" customWidth="1"/>
    <col min="15879" max="15879" width="13.7109375" style="173" customWidth="1"/>
    <col min="15880" max="15880" width="14.5703125" style="173" customWidth="1"/>
    <col min="15881" max="16129" width="11.5703125" style="173"/>
    <col min="16130" max="16130" width="27.5703125" style="173" customWidth="1"/>
    <col min="16131" max="16131" width="59.42578125" style="173" customWidth="1"/>
    <col min="16132" max="16132" width="15.85546875" style="173" customWidth="1"/>
    <col min="16133" max="16133" width="11.85546875" style="173" customWidth="1"/>
    <col min="16134" max="16134" width="0.5703125" style="173" customWidth="1"/>
    <col min="16135" max="16135" width="13.7109375" style="173" customWidth="1"/>
    <col min="16136" max="16136" width="14.5703125" style="173" customWidth="1"/>
    <col min="16137" max="16384" width="11.5703125" style="173"/>
  </cols>
  <sheetData>
    <row r="1" spans="1:8" ht="40.5" customHeight="1" x14ac:dyDescent="0.3">
      <c r="A1" s="690"/>
      <c r="B1" s="691"/>
      <c r="C1" s="691"/>
      <c r="D1" s="691" t="s">
        <v>482</v>
      </c>
      <c r="E1" s="172"/>
      <c r="F1" s="172"/>
      <c r="G1" s="172"/>
      <c r="H1" s="172"/>
    </row>
    <row r="2" spans="1:8" x14ac:dyDescent="0.3">
      <c r="A2" s="650" t="s">
        <v>429</v>
      </c>
      <c r="B2" s="650"/>
      <c r="C2" s="650"/>
      <c r="D2" s="650"/>
    </row>
    <row r="3" spans="1:8" x14ac:dyDescent="0.3">
      <c r="A3" s="174"/>
      <c r="B3" s="174"/>
      <c r="C3" s="174"/>
      <c r="D3" s="174"/>
    </row>
    <row r="4" spans="1:8" ht="19.5" thickBot="1" x14ac:dyDescent="0.35">
      <c r="A4" s="174"/>
      <c r="B4" s="174"/>
      <c r="C4" s="174"/>
      <c r="D4" s="174" t="s">
        <v>105</v>
      </c>
      <c r="H4" s="175"/>
    </row>
    <row r="5" spans="1:8" ht="33" thickBot="1" x14ac:dyDescent="0.35">
      <c r="A5" s="651" t="s">
        <v>205</v>
      </c>
      <c r="B5" s="652"/>
      <c r="C5" s="652"/>
      <c r="D5" s="176" t="s">
        <v>412</v>
      </c>
      <c r="H5" s="175"/>
    </row>
    <row r="6" spans="1:8" x14ac:dyDescent="0.3">
      <c r="A6" s="177" t="s">
        <v>39</v>
      </c>
      <c r="B6" s="178" t="s">
        <v>368</v>
      </c>
      <c r="C6" s="178"/>
      <c r="D6" s="479">
        <v>193000</v>
      </c>
      <c r="E6" s="180"/>
    </row>
    <row r="7" spans="1:8" x14ac:dyDescent="0.3">
      <c r="A7" s="181" t="s">
        <v>41</v>
      </c>
      <c r="B7" s="182" t="s">
        <v>369</v>
      </c>
      <c r="C7" s="182"/>
      <c r="D7" s="183">
        <v>300000</v>
      </c>
      <c r="E7" s="180"/>
      <c r="F7" s="184"/>
    </row>
    <row r="8" spans="1:8" ht="30.6" customHeight="1" x14ac:dyDescent="0.3">
      <c r="A8" s="181" t="s">
        <v>44</v>
      </c>
      <c r="B8" s="654" t="s">
        <v>461</v>
      </c>
      <c r="C8" s="654"/>
      <c r="D8" s="183">
        <v>2385000</v>
      </c>
      <c r="H8" s="180"/>
    </row>
    <row r="9" spans="1:8" ht="30.6" customHeight="1" thickBot="1" x14ac:dyDescent="0.35">
      <c r="A9" s="476">
        <v>5</v>
      </c>
      <c r="B9" s="655" t="s">
        <v>454</v>
      </c>
      <c r="C9" s="656"/>
      <c r="D9" s="183">
        <v>240000</v>
      </c>
      <c r="E9" s="477"/>
      <c r="H9" s="180"/>
    </row>
    <row r="10" spans="1:8" ht="19.5" thickBot="1" x14ac:dyDescent="0.35">
      <c r="A10" s="185"/>
      <c r="B10" s="657" t="s">
        <v>36</v>
      </c>
      <c r="C10" s="657"/>
      <c r="D10" s="186">
        <f>SUM(D6:D9)</f>
        <v>3118000</v>
      </c>
      <c r="H10" s="180"/>
    </row>
    <row r="11" spans="1:8" x14ac:dyDescent="0.3">
      <c r="A11" s="382"/>
      <c r="B11" s="383"/>
      <c r="C11" s="383"/>
      <c r="D11" s="384"/>
      <c r="H11" s="180"/>
    </row>
    <row r="12" spans="1:8" ht="19.5" thickBot="1" x14ac:dyDescent="0.35">
      <c r="A12" s="382"/>
      <c r="B12" s="383"/>
      <c r="C12" s="383"/>
      <c r="D12" s="384"/>
      <c r="H12" s="180"/>
    </row>
    <row r="13" spans="1:8" ht="33" thickBot="1" x14ac:dyDescent="0.35">
      <c r="A13" s="651" t="s">
        <v>372</v>
      </c>
      <c r="B13" s="652"/>
      <c r="C13" s="652"/>
      <c r="D13" s="176" t="s">
        <v>412</v>
      </c>
      <c r="H13" s="180" t="s">
        <v>99</v>
      </c>
    </row>
    <row r="14" spans="1:8" ht="19.5" thickBot="1" x14ac:dyDescent="0.35">
      <c r="A14" s="177" t="s">
        <v>39</v>
      </c>
      <c r="B14" s="658" t="s">
        <v>371</v>
      </c>
      <c r="C14" s="658"/>
      <c r="D14" s="479">
        <v>3118000</v>
      </c>
      <c r="H14" s="180"/>
    </row>
    <row r="15" spans="1:8" ht="19.5" thickBot="1" x14ac:dyDescent="0.35">
      <c r="A15" s="185"/>
      <c r="B15" s="657" t="s">
        <v>36</v>
      </c>
      <c r="C15" s="657"/>
      <c r="D15" s="186">
        <v>3118000</v>
      </c>
      <c r="H15" s="180"/>
    </row>
    <row r="16" spans="1:8" x14ac:dyDescent="0.3">
      <c r="A16" s="382"/>
      <c r="B16" s="383"/>
      <c r="C16" s="383"/>
      <c r="D16" s="384"/>
      <c r="H16" s="180"/>
    </row>
    <row r="17" spans="1:4" ht="19.5" thickBot="1" x14ac:dyDescent="0.35">
      <c r="A17" s="187"/>
      <c r="B17" s="187"/>
      <c r="C17" s="187"/>
      <c r="D17" s="187"/>
    </row>
    <row r="18" spans="1:4" ht="33" thickBot="1" x14ac:dyDescent="0.35">
      <c r="A18" s="651" t="s">
        <v>206</v>
      </c>
      <c r="B18" s="652"/>
      <c r="C18" s="653"/>
      <c r="D18" s="176" t="s">
        <v>412</v>
      </c>
    </row>
    <row r="19" spans="1:4" ht="19.5" thickBot="1" x14ac:dyDescent="0.35">
      <c r="A19" s="177" t="s">
        <v>39</v>
      </c>
      <c r="B19" s="659" t="s">
        <v>363</v>
      </c>
      <c r="C19" s="660"/>
      <c r="D19" s="48">
        <v>17598597</v>
      </c>
    </row>
    <row r="20" spans="1:4" ht="19.5" thickBot="1" x14ac:dyDescent="0.35">
      <c r="A20" s="181" t="s">
        <v>41</v>
      </c>
      <c r="B20" s="659" t="s">
        <v>298</v>
      </c>
      <c r="C20" s="660"/>
      <c r="D20" s="179">
        <v>2789230</v>
      </c>
    </row>
    <row r="21" spans="1:4" ht="19.5" thickBot="1" x14ac:dyDescent="0.35">
      <c r="A21" s="181" t="s">
        <v>42</v>
      </c>
      <c r="B21" s="473" t="s">
        <v>414</v>
      </c>
      <c r="C21" s="474"/>
      <c r="D21" s="179">
        <v>635000</v>
      </c>
    </row>
    <row r="22" spans="1:4" ht="19.5" thickBot="1" x14ac:dyDescent="0.35">
      <c r="A22" s="181" t="s">
        <v>44</v>
      </c>
      <c r="B22" s="659" t="s">
        <v>364</v>
      </c>
      <c r="C22" s="660"/>
      <c r="D22" s="179">
        <v>1691813</v>
      </c>
    </row>
    <row r="23" spans="1:4" ht="19.5" thickBot="1" x14ac:dyDescent="0.35">
      <c r="A23" s="181" t="s">
        <v>46</v>
      </c>
      <c r="B23" s="659" t="s">
        <v>8</v>
      </c>
      <c r="C23" s="660"/>
      <c r="D23" s="179">
        <v>9632525</v>
      </c>
    </row>
    <row r="24" spans="1:4" ht="19.5" thickBot="1" x14ac:dyDescent="0.35">
      <c r="A24" s="181" t="s">
        <v>48</v>
      </c>
      <c r="B24" s="659" t="s">
        <v>10</v>
      </c>
      <c r="C24" s="660"/>
      <c r="D24" s="179">
        <v>3750000</v>
      </c>
    </row>
    <row r="25" spans="1:4" ht="19.5" thickBot="1" x14ac:dyDescent="0.35">
      <c r="A25" s="181" t="s">
        <v>49</v>
      </c>
      <c r="B25" s="659" t="s">
        <v>365</v>
      </c>
      <c r="C25" s="660"/>
      <c r="D25" s="485">
        <v>7730650</v>
      </c>
    </row>
    <row r="26" spans="1:4" ht="19.5" thickBot="1" x14ac:dyDescent="0.35">
      <c r="A26" s="181" t="s">
        <v>50</v>
      </c>
      <c r="B26" s="659" t="s">
        <v>305</v>
      </c>
      <c r="C26" s="660"/>
      <c r="D26" s="179">
        <v>11767204</v>
      </c>
    </row>
    <row r="27" spans="1:4" ht="19.5" thickBot="1" x14ac:dyDescent="0.35">
      <c r="A27" s="181" t="s">
        <v>52</v>
      </c>
      <c r="B27" s="378" t="s">
        <v>366</v>
      </c>
      <c r="C27" s="379"/>
      <c r="D27" s="179">
        <v>1274800</v>
      </c>
    </row>
    <row r="28" spans="1:4" ht="19.5" thickBot="1" x14ac:dyDescent="0.35">
      <c r="A28" s="181" t="s">
        <v>54</v>
      </c>
      <c r="B28" s="666" t="s">
        <v>17</v>
      </c>
      <c r="C28" s="667"/>
      <c r="D28" s="179">
        <v>2827230</v>
      </c>
    </row>
    <row r="29" spans="1:4" ht="19.5" thickBot="1" x14ac:dyDescent="0.35">
      <c r="A29" s="181" t="s">
        <v>55</v>
      </c>
      <c r="B29" s="378" t="s">
        <v>462</v>
      </c>
      <c r="C29" s="478"/>
      <c r="D29" s="179">
        <v>3100000</v>
      </c>
    </row>
    <row r="30" spans="1:4" ht="19.5" thickBot="1" x14ac:dyDescent="0.35">
      <c r="A30" s="181" t="s">
        <v>56</v>
      </c>
      <c r="B30" s="378" t="s">
        <v>125</v>
      </c>
      <c r="C30" s="379"/>
      <c r="D30" s="179">
        <v>200000</v>
      </c>
    </row>
    <row r="31" spans="1:4" ht="19.5" thickBot="1" x14ac:dyDescent="0.35">
      <c r="A31" s="181" t="s">
        <v>57</v>
      </c>
      <c r="B31" s="378" t="s">
        <v>406</v>
      </c>
      <c r="C31" s="379"/>
      <c r="D31" s="179">
        <v>520828</v>
      </c>
    </row>
    <row r="32" spans="1:4" ht="19.5" thickBot="1" x14ac:dyDescent="0.35">
      <c r="A32" s="181" t="s">
        <v>58</v>
      </c>
      <c r="B32" s="378" t="s">
        <v>463</v>
      </c>
      <c r="C32" s="379"/>
      <c r="D32" s="479">
        <v>400000</v>
      </c>
    </row>
    <row r="33" spans="1:11" ht="19.5" thickBot="1" x14ac:dyDescent="0.35">
      <c r="A33" s="181" t="s">
        <v>59</v>
      </c>
      <c r="B33" s="666" t="s">
        <v>465</v>
      </c>
      <c r="C33" s="667"/>
      <c r="D33" s="355">
        <v>700108</v>
      </c>
    </row>
    <row r="34" spans="1:11" ht="19.5" thickBot="1" x14ac:dyDescent="0.35">
      <c r="A34" s="181" t="s">
        <v>61</v>
      </c>
      <c r="B34" s="666" t="s">
        <v>33</v>
      </c>
      <c r="C34" s="667"/>
      <c r="D34" s="179">
        <v>7800000</v>
      </c>
    </row>
    <row r="35" spans="1:11" ht="19.5" thickBot="1" x14ac:dyDescent="0.35">
      <c r="A35" s="181" t="s">
        <v>63</v>
      </c>
      <c r="B35" s="666" t="s">
        <v>22</v>
      </c>
      <c r="C35" s="667"/>
      <c r="D35" s="179">
        <v>2719230</v>
      </c>
    </row>
    <row r="36" spans="1:11" ht="19.5" thickBot="1" x14ac:dyDescent="0.35">
      <c r="A36" s="181" t="s">
        <v>65</v>
      </c>
      <c r="B36" s="666" t="s">
        <v>410</v>
      </c>
      <c r="C36" s="667"/>
      <c r="D36" s="179">
        <v>4872770</v>
      </c>
    </row>
    <row r="37" spans="1:11" ht="19.5" thickBot="1" x14ac:dyDescent="0.35">
      <c r="A37" s="181" t="s">
        <v>67</v>
      </c>
      <c r="B37" s="666" t="s">
        <v>367</v>
      </c>
      <c r="C37" s="667"/>
      <c r="D37" s="179">
        <v>2080000</v>
      </c>
    </row>
    <row r="38" spans="1:11" ht="19.5" thickBot="1" x14ac:dyDescent="0.35">
      <c r="A38" s="181" t="s">
        <v>69</v>
      </c>
      <c r="B38" s="666" t="s">
        <v>464</v>
      </c>
      <c r="C38" s="667"/>
      <c r="D38" s="179">
        <v>1149484</v>
      </c>
      <c r="K38" s="173" t="s">
        <v>99</v>
      </c>
    </row>
    <row r="39" spans="1:11" ht="25.5" customHeight="1" thickBot="1" x14ac:dyDescent="0.35">
      <c r="A39" s="181" t="s">
        <v>71</v>
      </c>
      <c r="B39" s="658" t="s">
        <v>114</v>
      </c>
      <c r="C39" s="658"/>
      <c r="D39" s="485">
        <v>15130000</v>
      </c>
      <c r="H39" s="180"/>
    </row>
    <row r="40" spans="1:11" ht="19.5" thickBot="1" x14ac:dyDescent="0.35">
      <c r="A40" s="185"/>
      <c r="B40" s="662" t="s">
        <v>36</v>
      </c>
      <c r="C40" s="663"/>
      <c r="D40" s="186">
        <f>SUM(D19:D39)</f>
        <v>98369469</v>
      </c>
    </row>
    <row r="41" spans="1:11" ht="19.5" thickBot="1" x14ac:dyDescent="0.35"/>
    <row r="42" spans="1:11" ht="33" thickBot="1" x14ac:dyDescent="0.35">
      <c r="A42" s="664" t="s">
        <v>207</v>
      </c>
      <c r="B42" s="665"/>
      <c r="C42" s="665"/>
      <c r="D42" s="176" t="s">
        <v>412</v>
      </c>
    </row>
    <row r="43" spans="1:11" x14ac:dyDescent="0.3">
      <c r="A43" s="480" t="s">
        <v>39</v>
      </c>
      <c r="B43" s="481" t="s">
        <v>208</v>
      </c>
      <c r="C43" s="481"/>
      <c r="D43" s="482">
        <v>39696237</v>
      </c>
    </row>
    <row r="44" spans="1:11" x14ac:dyDescent="0.3">
      <c r="A44" s="181" t="s">
        <v>41</v>
      </c>
      <c r="B44" s="182" t="s">
        <v>209</v>
      </c>
      <c r="C44" s="182"/>
      <c r="D44" s="183">
        <v>23495905</v>
      </c>
    </row>
    <row r="45" spans="1:11" x14ac:dyDescent="0.3">
      <c r="A45" s="181" t="s">
        <v>42</v>
      </c>
      <c r="B45" s="661" t="s">
        <v>210</v>
      </c>
      <c r="C45" s="661"/>
      <c r="D45" s="483">
        <v>11100000</v>
      </c>
    </row>
    <row r="46" spans="1:11" x14ac:dyDescent="0.3">
      <c r="A46" s="476" t="s">
        <v>44</v>
      </c>
      <c r="B46" s="661" t="s">
        <v>89</v>
      </c>
      <c r="C46" s="661"/>
      <c r="D46" s="183">
        <v>8484000</v>
      </c>
    </row>
    <row r="47" spans="1:11" x14ac:dyDescent="0.3">
      <c r="A47" s="487">
        <v>5</v>
      </c>
      <c r="B47" s="661" t="s">
        <v>371</v>
      </c>
      <c r="C47" s="661"/>
      <c r="D47" s="183">
        <v>13528732</v>
      </c>
    </row>
    <row r="48" spans="1:11" ht="19.5" thickBot="1" x14ac:dyDescent="0.35">
      <c r="A48" s="484">
        <v>6</v>
      </c>
      <c r="B48" s="674" t="s">
        <v>466</v>
      </c>
      <c r="C48" s="675"/>
      <c r="D48" s="486">
        <v>2064595</v>
      </c>
    </row>
    <row r="49" spans="1:4" ht="19.5" thickBot="1" x14ac:dyDescent="0.35">
      <c r="A49" s="189"/>
      <c r="B49" s="670" t="s">
        <v>36</v>
      </c>
      <c r="C49" s="671"/>
      <c r="D49" s="381">
        <f>SUM(D43:D48)</f>
        <v>98369469</v>
      </c>
    </row>
    <row r="50" spans="1:4" ht="19.5" thickBot="1" x14ac:dyDescent="0.35">
      <c r="A50" s="187"/>
      <c r="B50" s="187"/>
      <c r="C50" s="187"/>
      <c r="D50" s="187"/>
    </row>
    <row r="51" spans="1:4" ht="33" thickBot="1" x14ac:dyDescent="0.35">
      <c r="A51" s="664" t="s">
        <v>211</v>
      </c>
      <c r="B51" s="665"/>
      <c r="C51" s="672"/>
      <c r="D51" s="176" t="s">
        <v>412</v>
      </c>
    </row>
    <row r="52" spans="1:4" x14ac:dyDescent="0.3">
      <c r="A52" s="190" t="s">
        <v>39</v>
      </c>
      <c r="B52" s="673" t="s">
        <v>212</v>
      </c>
      <c r="C52" s="673"/>
      <c r="D52" s="179">
        <v>559000</v>
      </c>
    </row>
    <row r="53" spans="1:4" ht="19.5" thickBot="1" x14ac:dyDescent="0.35">
      <c r="A53" s="181" t="s">
        <v>41</v>
      </c>
      <c r="B53" s="182" t="s">
        <v>370</v>
      </c>
      <c r="C53" s="182"/>
      <c r="D53" s="485">
        <v>92313147</v>
      </c>
    </row>
    <row r="54" spans="1:4" ht="19.5" thickBot="1" x14ac:dyDescent="0.35">
      <c r="A54" s="191"/>
      <c r="B54" s="657" t="s">
        <v>128</v>
      </c>
      <c r="C54" s="657"/>
      <c r="D54" s="188">
        <f>SUM(D52:D53)</f>
        <v>92872147</v>
      </c>
    </row>
    <row r="55" spans="1:4" x14ac:dyDescent="0.3">
      <c r="A55" s="177" t="s">
        <v>39</v>
      </c>
      <c r="B55" s="659" t="s">
        <v>213</v>
      </c>
      <c r="C55" s="660"/>
      <c r="D55" s="179">
        <v>63185760</v>
      </c>
    </row>
    <row r="56" spans="1:4" ht="19.5" thickBot="1" x14ac:dyDescent="0.35">
      <c r="A56" s="181" t="s">
        <v>41</v>
      </c>
      <c r="B56" s="676" t="s">
        <v>214</v>
      </c>
      <c r="C56" s="675"/>
      <c r="D56" s="183">
        <v>29686387</v>
      </c>
    </row>
    <row r="57" spans="1:4" ht="19.5" thickBot="1" x14ac:dyDescent="0.35">
      <c r="A57" s="185"/>
      <c r="B57" s="657" t="s">
        <v>128</v>
      </c>
      <c r="C57" s="657"/>
      <c r="D57" s="188">
        <f>SUM(D55:D56)</f>
        <v>92872147</v>
      </c>
    </row>
    <row r="58" spans="1:4" ht="19.5" thickBot="1" x14ac:dyDescent="0.35">
      <c r="A58" s="380"/>
      <c r="B58" s="297"/>
      <c r="C58" s="297"/>
      <c r="D58" s="381"/>
    </row>
    <row r="59" spans="1:4" ht="19.5" thickBot="1" x14ac:dyDescent="0.35">
      <c r="A59" s="668" t="s">
        <v>215</v>
      </c>
      <c r="B59" s="669"/>
      <c r="C59" s="669"/>
      <c r="D59" s="192">
        <f>SUM(D15+D49+D54)</f>
        <v>194359616</v>
      </c>
    </row>
    <row r="60" spans="1:4" ht="19.5" thickBot="1" x14ac:dyDescent="0.35">
      <c r="A60" s="668" t="s">
        <v>216</v>
      </c>
      <c r="B60" s="669"/>
      <c r="C60" s="663"/>
      <c r="D60" s="188">
        <f>SUM(D10+D40+D57)</f>
        <v>194359616</v>
      </c>
    </row>
  </sheetData>
  <sheetProtection selectLockedCells="1" selectUnlockedCells="1"/>
  <mergeCells count="39">
    <mergeCell ref="B35:C35"/>
    <mergeCell ref="A59:C59"/>
    <mergeCell ref="A60:C60"/>
    <mergeCell ref="B49:C49"/>
    <mergeCell ref="A51:C51"/>
    <mergeCell ref="B52:C52"/>
    <mergeCell ref="B54:C54"/>
    <mergeCell ref="B57:C57"/>
    <mergeCell ref="B48:C48"/>
    <mergeCell ref="B55:C55"/>
    <mergeCell ref="B56:C56"/>
    <mergeCell ref="B39:C39"/>
    <mergeCell ref="B38:C38"/>
    <mergeCell ref="B37:C37"/>
    <mergeCell ref="B19:C19"/>
    <mergeCell ref="B47:C47"/>
    <mergeCell ref="B20:C20"/>
    <mergeCell ref="B22:C22"/>
    <mergeCell ref="B23:C23"/>
    <mergeCell ref="B24:C24"/>
    <mergeCell ref="B25:C25"/>
    <mergeCell ref="B26:C26"/>
    <mergeCell ref="B40:C40"/>
    <mergeCell ref="A42:C42"/>
    <mergeCell ref="B45:C45"/>
    <mergeCell ref="B46:C46"/>
    <mergeCell ref="B28:C28"/>
    <mergeCell ref="B36:C36"/>
    <mergeCell ref="B33:C33"/>
    <mergeCell ref="B34:C34"/>
    <mergeCell ref="A2:D2"/>
    <mergeCell ref="A5:C5"/>
    <mergeCell ref="A18:C18"/>
    <mergeCell ref="B8:C8"/>
    <mergeCell ref="B9:C9"/>
    <mergeCell ref="B10:C10"/>
    <mergeCell ref="A13:C13"/>
    <mergeCell ref="B14:C14"/>
    <mergeCell ref="B15:C15"/>
  </mergeCells>
  <phoneticPr fontId="46" type="noConversion"/>
  <printOptions horizontalCentered="1"/>
  <pageMargins left="0.78740157480314965" right="0.78740157480314965" top="1.0629921259842521" bottom="1.0629921259842521" header="0.78740157480314965" footer="0.78740157480314965"/>
  <pageSetup paperSize="9" scale="55" firstPageNumber="0" orientation="portrait" horizontalDpi="300" verticalDpi="300" r:id="rId1"/>
  <headerFooter alignWithMargins="0">
    <oddFooter>&amp;C&amp;"Times New Roman,Normál"&amp;12Oldal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C15"/>
  <sheetViews>
    <sheetView view="pageBreakPreview" zoomScale="60" zoomScaleNormal="100" workbookViewId="0">
      <selection activeCell="S22" sqref="S22"/>
    </sheetView>
  </sheetViews>
  <sheetFormatPr defaultRowHeight="15" x14ac:dyDescent="0.25"/>
  <cols>
    <col min="2" max="2" width="59.140625" customWidth="1"/>
    <col min="3" max="3" width="31.42578125" customWidth="1"/>
  </cols>
  <sheetData>
    <row r="2" spans="2:3" s="193" customFormat="1" ht="15.75" x14ac:dyDescent="0.25">
      <c r="C2" s="193" t="s">
        <v>483</v>
      </c>
    </row>
    <row r="3" spans="2:3" s="193" customFormat="1" ht="15.75" x14ac:dyDescent="0.25"/>
    <row r="5" spans="2:3" ht="15.75" x14ac:dyDescent="0.25">
      <c r="B5" s="677" t="s">
        <v>218</v>
      </c>
      <c r="C5" s="677"/>
    </row>
    <row r="6" spans="2:3" ht="15.75" x14ac:dyDescent="0.25">
      <c r="B6" s="194"/>
      <c r="C6" s="194"/>
    </row>
    <row r="7" spans="2:3" ht="15.75" x14ac:dyDescent="0.25">
      <c r="B7" s="194"/>
      <c r="C7" s="194"/>
    </row>
    <row r="8" spans="2:3" ht="15.75" thickBot="1" x14ac:dyDescent="0.3">
      <c r="C8" s="195" t="s">
        <v>105</v>
      </c>
    </row>
    <row r="9" spans="2:3" s="196" customFormat="1" ht="29.25" customHeight="1" thickBot="1" x14ac:dyDescent="0.3">
      <c r="B9" s="206" t="s">
        <v>111</v>
      </c>
      <c r="C9" s="219" t="s">
        <v>219</v>
      </c>
    </row>
    <row r="10" spans="2:3" ht="44.25" customHeight="1" x14ac:dyDescent="0.25">
      <c r="B10" s="218" t="s">
        <v>220</v>
      </c>
      <c r="C10" s="211">
        <v>0</v>
      </c>
    </row>
    <row r="11" spans="2:3" ht="42.75" customHeight="1" x14ac:dyDescent="0.25">
      <c r="B11" s="215" t="s">
        <v>221</v>
      </c>
      <c r="C11" s="391">
        <v>0</v>
      </c>
    </row>
    <row r="12" spans="2:3" ht="31.5" x14ac:dyDescent="0.25">
      <c r="B12" s="216" t="s">
        <v>375</v>
      </c>
      <c r="C12" s="391">
        <v>0</v>
      </c>
    </row>
    <row r="13" spans="2:3" ht="31.5" x14ac:dyDescent="0.25">
      <c r="B13" s="217" t="s">
        <v>222</v>
      </c>
      <c r="C13" s="391">
        <v>0</v>
      </c>
    </row>
    <row r="14" spans="2:3" ht="43.5" customHeight="1" thickBot="1" x14ac:dyDescent="0.3">
      <c r="B14" s="220" t="s">
        <v>223</v>
      </c>
      <c r="C14" s="417">
        <v>0</v>
      </c>
    </row>
    <row r="15" spans="2:3" ht="36" customHeight="1" thickBot="1" x14ac:dyDescent="0.3">
      <c r="B15" s="206" t="s">
        <v>224</v>
      </c>
      <c r="C15" s="208">
        <v>0</v>
      </c>
    </row>
  </sheetData>
  <mergeCells count="1">
    <mergeCell ref="B5:C5"/>
  </mergeCells>
  <pageMargins left="0.7" right="0.7" top="0.75" bottom="0.75" header="0.3" footer="0.3"/>
  <pageSetup paperSize="9" scale="8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33"/>
  <sheetViews>
    <sheetView view="pageBreakPreview" zoomScale="60" zoomScaleNormal="100" zoomScalePageLayoutView="98" workbookViewId="0">
      <selection activeCell="Q20" sqref="Q20"/>
    </sheetView>
  </sheetViews>
  <sheetFormatPr defaultRowHeight="15" x14ac:dyDescent="0.25"/>
  <cols>
    <col min="1" max="1" width="37.5703125" style="198" customWidth="1"/>
    <col min="2" max="2" width="6.85546875" style="198" customWidth="1"/>
    <col min="3" max="6" width="12.140625" style="198" customWidth="1"/>
    <col min="7" max="7" width="19.140625" style="198" customWidth="1"/>
    <col min="8" max="255" width="9.140625" style="198"/>
    <col min="256" max="256" width="12.140625" style="198" customWidth="1"/>
    <col min="257" max="257" width="37.5703125" style="198" customWidth="1"/>
    <col min="258" max="258" width="6.85546875" style="198" customWidth="1"/>
    <col min="259" max="262" width="12.140625" style="198" customWidth="1"/>
    <col min="263" max="263" width="19.140625" style="198" customWidth="1"/>
    <col min="264" max="511" width="9.140625" style="198"/>
    <col min="512" max="512" width="12.140625" style="198" customWidth="1"/>
    <col min="513" max="513" width="37.5703125" style="198" customWidth="1"/>
    <col min="514" max="514" width="6.85546875" style="198" customWidth="1"/>
    <col min="515" max="518" width="12.140625" style="198" customWidth="1"/>
    <col min="519" max="519" width="19.140625" style="198" customWidth="1"/>
    <col min="520" max="767" width="9.140625" style="198"/>
    <col min="768" max="768" width="12.140625" style="198" customWidth="1"/>
    <col min="769" max="769" width="37.5703125" style="198" customWidth="1"/>
    <col min="770" max="770" width="6.85546875" style="198" customWidth="1"/>
    <col min="771" max="774" width="12.140625" style="198" customWidth="1"/>
    <col min="775" max="775" width="19.140625" style="198" customWidth="1"/>
    <col min="776" max="1023" width="9.140625" style="198"/>
    <col min="1024" max="1024" width="12.140625" style="198" customWidth="1"/>
    <col min="1025" max="1025" width="37.5703125" style="198" customWidth="1"/>
    <col min="1026" max="1026" width="6.85546875" style="198" customWidth="1"/>
    <col min="1027" max="1030" width="12.140625" style="198" customWidth="1"/>
    <col min="1031" max="1031" width="19.140625" style="198" customWidth="1"/>
    <col min="1032" max="1279" width="9.140625" style="198"/>
    <col min="1280" max="1280" width="12.140625" style="198" customWidth="1"/>
    <col min="1281" max="1281" width="37.5703125" style="198" customWidth="1"/>
    <col min="1282" max="1282" width="6.85546875" style="198" customWidth="1"/>
    <col min="1283" max="1286" width="12.140625" style="198" customWidth="1"/>
    <col min="1287" max="1287" width="19.140625" style="198" customWidth="1"/>
    <col min="1288" max="1535" width="9.140625" style="198"/>
    <col min="1536" max="1536" width="12.140625" style="198" customWidth="1"/>
    <col min="1537" max="1537" width="37.5703125" style="198" customWidth="1"/>
    <col min="1538" max="1538" width="6.85546875" style="198" customWidth="1"/>
    <col min="1539" max="1542" width="12.140625" style="198" customWidth="1"/>
    <col min="1543" max="1543" width="19.140625" style="198" customWidth="1"/>
    <col min="1544" max="1791" width="9.140625" style="198"/>
    <col min="1792" max="1792" width="12.140625" style="198" customWidth="1"/>
    <col min="1793" max="1793" width="37.5703125" style="198" customWidth="1"/>
    <col min="1794" max="1794" width="6.85546875" style="198" customWidth="1"/>
    <col min="1795" max="1798" width="12.140625" style="198" customWidth="1"/>
    <col min="1799" max="1799" width="19.140625" style="198" customWidth="1"/>
    <col min="1800" max="2047" width="9.140625" style="198"/>
    <col min="2048" max="2048" width="12.140625" style="198" customWidth="1"/>
    <col min="2049" max="2049" width="37.5703125" style="198" customWidth="1"/>
    <col min="2050" max="2050" width="6.85546875" style="198" customWidth="1"/>
    <col min="2051" max="2054" width="12.140625" style="198" customWidth="1"/>
    <col min="2055" max="2055" width="19.140625" style="198" customWidth="1"/>
    <col min="2056" max="2303" width="9.140625" style="198"/>
    <col min="2304" max="2304" width="12.140625" style="198" customWidth="1"/>
    <col min="2305" max="2305" width="37.5703125" style="198" customWidth="1"/>
    <col min="2306" max="2306" width="6.85546875" style="198" customWidth="1"/>
    <col min="2307" max="2310" width="12.140625" style="198" customWidth="1"/>
    <col min="2311" max="2311" width="19.140625" style="198" customWidth="1"/>
    <col min="2312" max="2559" width="9.140625" style="198"/>
    <col min="2560" max="2560" width="12.140625" style="198" customWidth="1"/>
    <col min="2561" max="2561" width="37.5703125" style="198" customWidth="1"/>
    <col min="2562" max="2562" width="6.85546875" style="198" customWidth="1"/>
    <col min="2563" max="2566" width="12.140625" style="198" customWidth="1"/>
    <col min="2567" max="2567" width="19.140625" style="198" customWidth="1"/>
    <col min="2568" max="2815" width="9.140625" style="198"/>
    <col min="2816" max="2816" width="12.140625" style="198" customWidth="1"/>
    <col min="2817" max="2817" width="37.5703125" style="198" customWidth="1"/>
    <col min="2818" max="2818" width="6.85546875" style="198" customWidth="1"/>
    <col min="2819" max="2822" width="12.140625" style="198" customWidth="1"/>
    <col min="2823" max="2823" width="19.140625" style="198" customWidth="1"/>
    <col min="2824" max="3071" width="9.140625" style="198"/>
    <col min="3072" max="3072" width="12.140625" style="198" customWidth="1"/>
    <col min="3073" max="3073" width="37.5703125" style="198" customWidth="1"/>
    <col min="3074" max="3074" width="6.85546875" style="198" customWidth="1"/>
    <col min="3075" max="3078" width="12.140625" style="198" customWidth="1"/>
    <col min="3079" max="3079" width="19.140625" style="198" customWidth="1"/>
    <col min="3080" max="3327" width="9.140625" style="198"/>
    <col min="3328" max="3328" width="12.140625" style="198" customWidth="1"/>
    <col min="3329" max="3329" width="37.5703125" style="198" customWidth="1"/>
    <col min="3330" max="3330" width="6.85546875" style="198" customWidth="1"/>
    <col min="3331" max="3334" width="12.140625" style="198" customWidth="1"/>
    <col min="3335" max="3335" width="19.140625" style="198" customWidth="1"/>
    <col min="3336" max="3583" width="9.140625" style="198"/>
    <col min="3584" max="3584" width="12.140625" style="198" customWidth="1"/>
    <col min="3585" max="3585" width="37.5703125" style="198" customWidth="1"/>
    <col min="3586" max="3586" width="6.85546875" style="198" customWidth="1"/>
    <col min="3587" max="3590" width="12.140625" style="198" customWidth="1"/>
    <col min="3591" max="3591" width="19.140625" style="198" customWidth="1"/>
    <col min="3592" max="3839" width="9.140625" style="198"/>
    <col min="3840" max="3840" width="12.140625" style="198" customWidth="1"/>
    <col min="3841" max="3841" width="37.5703125" style="198" customWidth="1"/>
    <col min="3842" max="3842" width="6.85546875" style="198" customWidth="1"/>
    <col min="3843" max="3846" width="12.140625" style="198" customWidth="1"/>
    <col min="3847" max="3847" width="19.140625" style="198" customWidth="1"/>
    <col min="3848" max="4095" width="9.140625" style="198"/>
    <col min="4096" max="4096" width="12.140625" style="198" customWidth="1"/>
    <col min="4097" max="4097" width="37.5703125" style="198" customWidth="1"/>
    <col min="4098" max="4098" width="6.85546875" style="198" customWidth="1"/>
    <col min="4099" max="4102" width="12.140625" style="198" customWidth="1"/>
    <col min="4103" max="4103" width="19.140625" style="198" customWidth="1"/>
    <col min="4104" max="4351" width="9.140625" style="198"/>
    <col min="4352" max="4352" width="12.140625" style="198" customWidth="1"/>
    <col min="4353" max="4353" width="37.5703125" style="198" customWidth="1"/>
    <col min="4354" max="4354" width="6.85546875" style="198" customWidth="1"/>
    <col min="4355" max="4358" width="12.140625" style="198" customWidth="1"/>
    <col min="4359" max="4359" width="19.140625" style="198" customWidth="1"/>
    <col min="4360" max="4607" width="9.140625" style="198"/>
    <col min="4608" max="4608" width="12.140625" style="198" customWidth="1"/>
    <col min="4609" max="4609" width="37.5703125" style="198" customWidth="1"/>
    <col min="4610" max="4610" width="6.85546875" style="198" customWidth="1"/>
    <col min="4611" max="4614" width="12.140625" style="198" customWidth="1"/>
    <col min="4615" max="4615" width="19.140625" style="198" customWidth="1"/>
    <col min="4616" max="4863" width="9.140625" style="198"/>
    <col min="4864" max="4864" width="12.140625" style="198" customWidth="1"/>
    <col min="4865" max="4865" width="37.5703125" style="198" customWidth="1"/>
    <col min="4866" max="4866" width="6.85546875" style="198" customWidth="1"/>
    <col min="4867" max="4870" width="12.140625" style="198" customWidth="1"/>
    <col min="4871" max="4871" width="19.140625" style="198" customWidth="1"/>
    <col min="4872" max="5119" width="9.140625" style="198"/>
    <col min="5120" max="5120" width="12.140625" style="198" customWidth="1"/>
    <col min="5121" max="5121" width="37.5703125" style="198" customWidth="1"/>
    <col min="5122" max="5122" width="6.85546875" style="198" customWidth="1"/>
    <col min="5123" max="5126" width="12.140625" style="198" customWidth="1"/>
    <col min="5127" max="5127" width="19.140625" style="198" customWidth="1"/>
    <col min="5128" max="5375" width="9.140625" style="198"/>
    <col min="5376" max="5376" width="12.140625" style="198" customWidth="1"/>
    <col min="5377" max="5377" width="37.5703125" style="198" customWidth="1"/>
    <col min="5378" max="5378" width="6.85546875" style="198" customWidth="1"/>
    <col min="5379" max="5382" width="12.140625" style="198" customWidth="1"/>
    <col min="5383" max="5383" width="19.140625" style="198" customWidth="1"/>
    <col min="5384" max="5631" width="9.140625" style="198"/>
    <col min="5632" max="5632" width="12.140625" style="198" customWidth="1"/>
    <col min="5633" max="5633" width="37.5703125" style="198" customWidth="1"/>
    <col min="5634" max="5634" width="6.85546875" style="198" customWidth="1"/>
    <col min="5635" max="5638" width="12.140625" style="198" customWidth="1"/>
    <col min="5639" max="5639" width="19.140625" style="198" customWidth="1"/>
    <col min="5640" max="5887" width="9.140625" style="198"/>
    <col min="5888" max="5888" width="12.140625" style="198" customWidth="1"/>
    <col min="5889" max="5889" width="37.5703125" style="198" customWidth="1"/>
    <col min="5890" max="5890" width="6.85546875" style="198" customWidth="1"/>
    <col min="5891" max="5894" width="12.140625" style="198" customWidth="1"/>
    <col min="5895" max="5895" width="19.140625" style="198" customWidth="1"/>
    <col min="5896" max="6143" width="9.140625" style="198"/>
    <col min="6144" max="6144" width="12.140625" style="198" customWidth="1"/>
    <col min="6145" max="6145" width="37.5703125" style="198" customWidth="1"/>
    <col min="6146" max="6146" width="6.85546875" style="198" customWidth="1"/>
    <col min="6147" max="6150" width="12.140625" style="198" customWidth="1"/>
    <col min="6151" max="6151" width="19.140625" style="198" customWidth="1"/>
    <col min="6152" max="6399" width="9.140625" style="198"/>
    <col min="6400" max="6400" width="12.140625" style="198" customWidth="1"/>
    <col min="6401" max="6401" width="37.5703125" style="198" customWidth="1"/>
    <col min="6402" max="6402" width="6.85546875" style="198" customWidth="1"/>
    <col min="6403" max="6406" width="12.140625" style="198" customWidth="1"/>
    <col min="6407" max="6407" width="19.140625" style="198" customWidth="1"/>
    <col min="6408" max="6655" width="9.140625" style="198"/>
    <col min="6656" max="6656" width="12.140625" style="198" customWidth="1"/>
    <col min="6657" max="6657" width="37.5703125" style="198" customWidth="1"/>
    <col min="6658" max="6658" width="6.85546875" style="198" customWidth="1"/>
    <col min="6659" max="6662" width="12.140625" style="198" customWidth="1"/>
    <col min="6663" max="6663" width="19.140625" style="198" customWidth="1"/>
    <col min="6664" max="6911" width="9.140625" style="198"/>
    <col min="6912" max="6912" width="12.140625" style="198" customWidth="1"/>
    <col min="6913" max="6913" width="37.5703125" style="198" customWidth="1"/>
    <col min="6914" max="6914" width="6.85546875" style="198" customWidth="1"/>
    <col min="6915" max="6918" width="12.140625" style="198" customWidth="1"/>
    <col min="6919" max="6919" width="19.140625" style="198" customWidth="1"/>
    <col min="6920" max="7167" width="9.140625" style="198"/>
    <col min="7168" max="7168" width="12.140625" style="198" customWidth="1"/>
    <col min="7169" max="7169" width="37.5703125" style="198" customWidth="1"/>
    <col min="7170" max="7170" width="6.85546875" style="198" customWidth="1"/>
    <col min="7171" max="7174" width="12.140625" style="198" customWidth="1"/>
    <col min="7175" max="7175" width="19.140625" style="198" customWidth="1"/>
    <col min="7176" max="7423" width="9.140625" style="198"/>
    <col min="7424" max="7424" width="12.140625" style="198" customWidth="1"/>
    <col min="7425" max="7425" width="37.5703125" style="198" customWidth="1"/>
    <col min="7426" max="7426" width="6.85546875" style="198" customWidth="1"/>
    <col min="7427" max="7430" width="12.140625" style="198" customWidth="1"/>
    <col min="7431" max="7431" width="19.140625" style="198" customWidth="1"/>
    <col min="7432" max="7679" width="9.140625" style="198"/>
    <col min="7680" max="7680" width="12.140625" style="198" customWidth="1"/>
    <col min="7681" max="7681" width="37.5703125" style="198" customWidth="1"/>
    <col min="7682" max="7682" width="6.85546875" style="198" customWidth="1"/>
    <col min="7683" max="7686" width="12.140625" style="198" customWidth="1"/>
    <col min="7687" max="7687" width="19.140625" style="198" customWidth="1"/>
    <col min="7688" max="7935" width="9.140625" style="198"/>
    <col min="7936" max="7936" width="12.140625" style="198" customWidth="1"/>
    <col min="7937" max="7937" width="37.5703125" style="198" customWidth="1"/>
    <col min="7938" max="7938" width="6.85546875" style="198" customWidth="1"/>
    <col min="7939" max="7942" width="12.140625" style="198" customWidth="1"/>
    <col min="7943" max="7943" width="19.140625" style="198" customWidth="1"/>
    <col min="7944" max="8191" width="9.140625" style="198"/>
    <col min="8192" max="8192" width="12.140625" style="198" customWidth="1"/>
    <col min="8193" max="8193" width="37.5703125" style="198" customWidth="1"/>
    <col min="8194" max="8194" width="6.85546875" style="198" customWidth="1"/>
    <col min="8195" max="8198" width="12.140625" style="198" customWidth="1"/>
    <col min="8199" max="8199" width="19.140625" style="198" customWidth="1"/>
    <col min="8200" max="8447" width="9.140625" style="198"/>
    <col min="8448" max="8448" width="12.140625" style="198" customWidth="1"/>
    <col min="8449" max="8449" width="37.5703125" style="198" customWidth="1"/>
    <col min="8450" max="8450" width="6.85546875" style="198" customWidth="1"/>
    <col min="8451" max="8454" width="12.140625" style="198" customWidth="1"/>
    <col min="8455" max="8455" width="19.140625" style="198" customWidth="1"/>
    <col min="8456" max="8703" width="9.140625" style="198"/>
    <col min="8704" max="8704" width="12.140625" style="198" customWidth="1"/>
    <col min="8705" max="8705" width="37.5703125" style="198" customWidth="1"/>
    <col min="8706" max="8706" width="6.85546875" style="198" customWidth="1"/>
    <col min="8707" max="8710" width="12.140625" style="198" customWidth="1"/>
    <col min="8711" max="8711" width="19.140625" style="198" customWidth="1"/>
    <col min="8712" max="8959" width="9.140625" style="198"/>
    <col min="8960" max="8960" width="12.140625" style="198" customWidth="1"/>
    <col min="8961" max="8961" width="37.5703125" style="198" customWidth="1"/>
    <col min="8962" max="8962" width="6.85546875" style="198" customWidth="1"/>
    <col min="8963" max="8966" width="12.140625" style="198" customWidth="1"/>
    <col min="8967" max="8967" width="19.140625" style="198" customWidth="1"/>
    <col min="8968" max="9215" width="9.140625" style="198"/>
    <col min="9216" max="9216" width="12.140625" style="198" customWidth="1"/>
    <col min="9217" max="9217" width="37.5703125" style="198" customWidth="1"/>
    <col min="9218" max="9218" width="6.85546875" style="198" customWidth="1"/>
    <col min="9219" max="9222" width="12.140625" style="198" customWidth="1"/>
    <col min="9223" max="9223" width="19.140625" style="198" customWidth="1"/>
    <col min="9224" max="9471" width="9.140625" style="198"/>
    <col min="9472" max="9472" width="12.140625" style="198" customWidth="1"/>
    <col min="9473" max="9473" width="37.5703125" style="198" customWidth="1"/>
    <col min="9474" max="9474" width="6.85546875" style="198" customWidth="1"/>
    <col min="9475" max="9478" width="12.140625" style="198" customWidth="1"/>
    <col min="9479" max="9479" width="19.140625" style="198" customWidth="1"/>
    <col min="9480" max="9727" width="9.140625" style="198"/>
    <col min="9728" max="9728" width="12.140625" style="198" customWidth="1"/>
    <col min="9729" max="9729" width="37.5703125" style="198" customWidth="1"/>
    <col min="9730" max="9730" width="6.85546875" style="198" customWidth="1"/>
    <col min="9731" max="9734" width="12.140625" style="198" customWidth="1"/>
    <col min="9735" max="9735" width="19.140625" style="198" customWidth="1"/>
    <col min="9736" max="9983" width="9.140625" style="198"/>
    <col min="9984" max="9984" width="12.140625" style="198" customWidth="1"/>
    <col min="9985" max="9985" width="37.5703125" style="198" customWidth="1"/>
    <col min="9986" max="9986" width="6.85546875" style="198" customWidth="1"/>
    <col min="9987" max="9990" width="12.140625" style="198" customWidth="1"/>
    <col min="9991" max="9991" width="19.140625" style="198" customWidth="1"/>
    <col min="9992" max="10239" width="9.140625" style="198"/>
    <col min="10240" max="10240" width="12.140625" style="198" customWidth="1"/>
    <col min="10241" max="10241" width="37.5703125" style="198" customWidth="1"/>
    <col min="10242" max="10242" width="6.85546875" style="198" customWidth="1"/>
    <col min="10243" max="10246" width="12.140625" style="198" customWidth="1"/>
    <col min="10247" max="10247" width="19.140625" style="198" customWidth="1"/>
    <col min="10248" max="10495" width="9.140625" style="198"/>
    <col min="10496" max="10496" width="12.140625" style="198" customWidth="1"/>
    <col min="10497" max="10497" width="37.5703125" style="198" customWidth="1"/>
    <col min="10498" max="10498" width="6.85546875" style="198" customWidth="1"/>
    <col min="10499" max="10502" width="12.140625" style="198" customWidth="1"/>
    <col min="10503" max="10503" width="19.140625" style="198" customWidth="1"/>
    <col min="10504" max="10751" width="9.140625" style="198"/>
    <col min="10752" max="10752" width="12.140625" style="198" customWidth="1"/>
    <col min="10753" max="10753" width="37.5703125" style="198" customWidth="1"/>
    <col min="10754" max="10754" width="6.85546875" style="198" customWidth="1"/>
    <col min="10755" max="10758" width="12.140625" style="198" customWidth="1"/>
    <col min="10759" max="10759" width="19.140625" style="198" customWidth="1"/>
    <col min="10760" max="11007" width="9.140625" style="198"/>
    <col min="11008" max="11008" width="12.140625" style="198" customWidth="1"/>
    <col min="11009" max="11009" width="37.5703125" style="198" customWidth="1"/>
    <col min="11010" max="11010" width="6.85546875" style="198" customWidth="1"/>
    <col min="11011" max="11014" width="12.140625" style="198" customWidth="1"/>
    <col min="11015" max="11015" width="19.140625" style="198" customWidth="1"/>
    <col min="11016" max="11263" width="9.140625" style="198"/>
    <col min="11264" max="11264" width="12.140625" style="198" customWidth="1"/>
    <col min="11265" max="11265" width="37.5703125" style="198" customWidth="1"/>
    <col min="11266" max="11266" width="6.85546875" style="198" customWidth="1"/>
    <col min="11267" max="11270" width="12.140625" style="198" customWidth="1"/>
    <col min="11271" max="11271" width="19.140625" style="198" customWidth="1"/>
    <col min="11272" max="11519" width="9.140625" style="198"/>
    <col min="11520" max="11520" width="12.140625" style="198" customWidth="1"/>
    <col min="11521" max="11521" width="37.5703125" style="198" customWidth="1"/>
    <col min="11522" max="11522" width="6.85546875" style="198" customWidth="1"/>
    <col min="11523" max="11526" width="12.140625" style="198" customWidth="1"/>
    <col min="11527" max="11527" width="19.140625" style="198" customWidth="1"/>
    <col min="11528" max="11775" width="9.140625" style="198"/>
    <col min="11776" max="11776" width="12.140625" style="198" customWidth="1"/>
    <col min="11777" max="11777" width="37.5703125" style="198" customWidth="1"/>
    <col min="11778" max="11778" width="6.85546875" style="198" customWidth="1"/>
    <col min="11779" max="11782" width="12.140625" style="198" customWidth="1"/>
    <col min="11783" max="11783" width="19.140625" style="198" customWidth="1"/>
    <col min="11784" max="12031" width="9.140625" style="198"/>
    <col min="12032" max="12032" width="12.140625" style="198" customWidth="1"/>
    <col min="12033" max="12033" width="37.5703125" style="198" customWidth="1"/>
    <col min="12034" max="12034" width="6.85546875" style="198" customWidth="1"/>
    <col min="12035" max="12038" width="12.140625" style="198" customWidth="1"/>
    <col min="12039" max="12039" width="19.140625" style="198" customWidth="1"/>
    <col min="12040" max="12287" width="9.140625" style="198"/>
    <col min="12288" max="12288" width="12.140625" style="198" customWidth="1"/>
    <col min="12289" max="12289" width="37.5703125" style="198" customWidth="1"/>
    <col min="12290" max="12290" width="6.85546875" style="198" customWidth="1"/>
    <col min="12291" max="12294" width="12.140625" style="198" customWidth="1"/>
    <col min="12295" max="12295" width="19.140625" style="198" customWidth="1"/>
    <col min="12296" max="12543" width="9.140625" style="198"/>
    <col min="12544" max="12544" width="12.140625" style="198" customWidth="1"/>
    <col min="12545" max="12545" width="37.5703125" style="198" customWidth="1"/>
    <col min="12546" max="12546" width="6.85546875" style="198" customWidth="1"/>
    <col min="12547" max="12550" width="12.140625" style="198" customWidth="1"/>
    <col min="12551" max="12551" width="19.140625" style="198" customWidth="1"/>
    <col min="12552" max="12799" width="9.140625" style="198"/>
    <col min="12800" max="12800" width="12.140625" style="198" customWidth="1"/>
    <col min="12801" max="12801" width="37.5703125" style="198" customWidth="1"/>
    <col min="12802" max="12802" width="6.85546875" style="198" customWidth="1"/>
    <col min="12803" max="12806" width="12.140625" style="198" customWidth="1"/>
    <col min="12807" max="12807" width="19.140625" style="198" customWidth="1"/>
    <col min="12808" max="13055" width="9.140625" style="198"/>
    <col min="13056" max="13056" width="12.140625" style="198" customWidth="1"/>
    <col min="13057" max="13057" width="37.5703125" style="198" customWidth="1"/>
    <col min="13058" max="13058" width="6.85546875" style="198" customWidth="1"/>
    <col min="13059" max="13062" width="12.140625" style="198" customWidth="1"/>
    <col min="13063" max="13063" width="19.140625" style="198" customWidth="1"/>
    <col min="13064" max="13311" width="9.140625" style="198"/>
    <col min="13312" max="13312" width="12.140625" style="198" customWidth="1"/>
    <col min="13313" max="13313" width="37.5703125" style="198" customWidth="1"/>
    <col min="13314" max="13314" width="6.85546875" style="198" customWidth="1"/>
    <col min="13315" max="13318" width="12.140625" style="198" customWidth="1"/>
    <col min="13319" max="13319" width="19.140625" style="198" customWidth="1"/>
    <col min="13320" max="13567" width="9.140625" style="198"/>
    <col min="13568" max="13568" width="12.140625" style="198" customWidth="1"/>
    <col min="13569" max="13569" width="37.5703125" style="198" customWidth="1"/>
    <col min="13570" max="13570" width="6.85546875" style="198" customWidth="1"/>
    <col min="13571" max="13574" width="12.140625" style="198" customWidth="1"/>
    <col min="13575" max="13575" width="19.140625" style="198" customWidth="1"/>
    <col min="13576" max="13823" width="9.140625" style="198"/>
    <col min="13824" max="13824" width="12.140625" style="198" customWidth="1"/>
    <col min="13825" max="13825" width="37.5703125" style="198" customWidth="1"/>
    <col min="13826" max="13826" width="6.85546875" style="198" customWidth="1"/>
    <col min="13827" max="13830" width="12.140625" style="198" customWidth="1"/>
    <col min="13831" max="13831" width="19.140625" style="198" customWidth="1"/>
    <col min="13832" max="14079" width="9.140625" style="198"/>
    <col min="14080" max="14080" width="12.140625" style="198" customWidth="1"/>
    <col min="14081" max="14081" width="37.5703125" style="198" customWidth="1"/>
    <col min="14082" max="14082" width="6.85546875" style="198" customWidth="1"/>
    <col min="14083" max="14086" width="12.140625" style="198" customWidth="1"/>
    <col min="14087" max="14087" width="19.140625" style="198" customWidth="1"/>
    <col min="14088" max="14335" width="9.140625" style="198"/>
    <col min="14336" max="14336" width="12.140625" style="198" customWidth="1"/>
    <col min="14337" max="14337" width="37.5703125" style="198" customWidth="1"/>
    <col min="14338" max="14338" width="6.85546875" style="198" customWidth="1"/>
    <col min="14339" max="14342" width="12.140625" style="198" customWidth="1"/>
    <col min="14343" max="14343" width="19.140625" style="198" customWidth="1"/>
    <col min="14344" max="14591" width="9.140625" style="198"/>
    <col min="14592" max="14592" width="12.140625" style="198" customWidth="1"/>
    <col min="14593" max="14593" width="37.5703125" style="198" customWidth="1"/>
    <col min="14594" max="14594" width="6.85546875" style="198" customWidth="1"/>
    <col min="14595" max="14598" width="12.140625" style="198" customWidth="1"/>
    <col min="14599" max="14599" width="19.140625" style="198" customWidth="1"/>
    <col min="14600" max="14847" width="9.140625" style="198"/>
    <col min="14848" max="14848" width="12.140625" style="198" customWidth="1"/>
    <col min="14849" max="14849" width="37.5703125" style="198" customWidth="1"/>
    <col min="14850" max="14850" width="6.85546875" style="198" customWidth="1"/>
    <col min="14851" max="14854" width="12.140625" style="198" customWidth="1"/>
    <col min="14855" max="14855" width="19.140625" style="198" customWidth="1"/>
    <col min="14856" max="15103" width="9.140625" style="198"/>
    <col min="15104" max="15104" width="12.140625" style="198" customWidth="1"/>
    <col min="15105" max="15105" width="37.5703125" style="198" customWidth="1"/>
    <col min="15106" max="15106" width="6.85546875" style="198" customWidth="1"/>
    <col min="15107" max="15110" width="12.140625" style="198" customWidth="1"/>
    <col min="15111" max="15111" width="19.140625" style="198" customWidth="1"/>
    <col min="15112" max="15359" width="9.140625" style="198"/>
    <col min="15360" max="15360" width="12.140625" style="198" customWidth="1"/>
    <col min="15361" max="15361" width="37.5703125" style="198" customWidth="1"/>
    <col min="15362" max="15362" width="6.85546875" style="198" customWidth="1"/>
    <col min="15363" max="15366" width="12.140625" style="198" customWidth="1"/>
    <col min="15367" max="15367" width="19.140625" style="198" customWidth="1"/>
    <col min="15368" max="15615" width="9.140625" style="198"/>
    <col min="15616" max="15616" width="12.140625" style="198" customWidth="1"/>
    <col min="15617" max="15617" width="37.5703125" style="198" customWidth="1"/>
    <col min="15618" max="15618" width="6.85546875" style="198" customWidth="1"/>
    <col min="15619" max="15622" width="12.140625" style="198" customWidth="1"/>
    <col min="15623" max="15623" width="19.140625" style="198" customWidth="1"/>
    <col min="15624" max="15871" width="9.140625" style="198"/>
    <col min="15872" max="15872" width="12.140625" style="198" customWidth="1"/>
    <col min="15873" max="15873" width="37.5703125" style="198" customWidth="1"/>
    <col min="15874" max="15874" width="6.85546875" style="198" customWidth="1"/>
    <col min="15875" max="15878" width="12.140625" style="198" customWidth="1"/>
    <col min="15879" max="15879" width="19.140625" style="198" customWidth="1"/>
    <col min="15880" max="16127" width="9.140625" style="198"/>
    <col min="16128" max="16128" width="12.140625" style="198" customWidth="1"/>
    <col min="16129" max="16129" width="37.5703125" style="198" customWidth="1"/>
    <col min="16130" max="16130" width="6.85546875" style="198" customWidth="1"/>
    <col min="16131" max="16134" width="12.140625" style="198" customWidth="1"/>
    <col min="16135" max="16135" width="19.140625" style="198" customWidth="1"/>
    <col min="16136" max="16384" width="9.140625" style="198"/>
  </cols>
  <sheetData>
    <row r="1" spans="1:10" x14ac:dyDescent="0.25">
      <c r="A1" s="692"/>
      <c r="B1" s="692"/>
      <c r="C1" s="692"/>
      <c r="D1" s="692"/>
      <c r="E1" s="692"/>
      <c r="F1" s="692"/>
      <c r="G1" s="692" t="s">
        <v>484</v>
      </c>
    </row>
    <row r="2" spans="1:10" x14ac:dyDescent="0.25">
      <c r="A2" s="678"/>
      <c r="B2" s="678"/>
      <c r="C2" s="678"/>
      <c r="D2" s="678"/>
      <c r="E2" s="678"/>
      <c r="F2" s="678"/>
      <c r="G2" s="678"/>
    </row>
    <row r="3" spans="1:10" ht="15.75" thickBot="1" x14ac:dyDescent="0.3">
      <c r="G3" s="199" t="s">
        <v>100</v>
      </c>
    </row>
    <row r="4" spans="1:10" ht="52.15" customHeight="1" x14ac:dyDescent="0.25">
      <c r="A4" s="679" t="s">
        <v>225</v>
      </c>
      <c r="B4" s="681" t="s">
        <v>37</v>
      </c>
      <c r="C4" s="681" t="s">
        <v>226</v>
      </c>
      <c r="D4" s="681"/>
      <c r="E4" s="681"/>
      <c r="F4" s="681"/>
      <c r="G4" s="683" t="s">
        <v>227</v>
      </c>
    </row>
    <row r="5" spans="1:10" ht="20.85" customHeight="1" x14ac:dyDescent="0.25">
      <c r="A5" s="680"/>
      <c r="B5" s="682"/>
      <c r="C5" s="501">
        <v>2022</v>
      </c>
      <c r="D5" s="501">
        <v>2023</v>
      </c>
      <c r="E5" s="501">
        <v>2024</v>
      </c>
      <c r="F5" s="501">
        <v>2025</v>
      </c>
      <c r="G5" s="684"/>
    </row>
    <row r="6" spans="1:10" x14ac:dyDescent="0.25">
      <c r="A6" s="509">
        <v>1</v>
      </c>
      <c r="B6" s="200">
        <v>2</v>
      </c>
      <c r="C6" s="200">
        <v>3</v>
      </c>
      <c r="D6" s="200">
        <v>4</v>
      </c>
      <c r="E6" s="200">
        <v>5</v>
      </c>
      <c r="F6" s="200">
        <v>6</v>
      </c>
      <c r="G6" s="510">
        <v>7</v>
      </c>
    </row>
    <row r="7" spans="1:10" ht="18.600000000000001" customHeight="1" x14ac:dyDescent="0.25">
      <c r="A7" s="511" t="s">
        <v>228</v>
      </c>
      <c r="B7" s="201">
        <v>1</v>
      </c>
      <c r="C7" s="385">
        <v>11000000</v>
      </c>
      <c r="D7" s="385">
        <v>12000000</v>
      </c>
      <c r="E7" s="385">
        <v>12000000</v>
      </c>
      <c r="F7" s="385">
        <v>12000000</v>
      </c>
      <c r="G7" s="512">
        <f>SUM(C7:F7)</f>
        <v>47000000</v>
      </c>
    </row>
    <row r="8" spans="1:10" ht="17.850000000000001" customHeight="1" x14ac:dyDescent="0.25">
      <c r="A8" s="511" t="s">
        <v>229</v>
      </c>
      <c r="B8" s="201">
        <v>2</v>
      </c>
      <c r="C8" s="202"/>
      <c r="D8" s="202"/>
      <c r="E8" s="202"/>
      <c r="F8" s="202"/>
      <c r="G8" s="513"/>
    </row>
    <row r="9" spans="1:10" ht="18.600000000000001" customHeight="1" x14ac:dyDescent="0.25">
      <c r="A9" s="511" t="s">
        <v>230</v>
      </c>
      <c r="B9" s="201">
        <v>3</v>
      </c>
      <c r="C9" s="385">
        <v>100000</v>
      </c>
      <c r="D9" s="385">
        <v>100000</v>
      </c>
      <c r="E9" s="385">
        <v>100000</v>
      </c>
      <c r="F9" s="385">
        <v>100000</v>
      </c>
      <c r="G9" s="512">
        <f t="shared" ref="G9:G14" si="0">SUM(C9:F9)</f>
        <v>400000</v>
      </c>
    </row>
    <row r="10" spans="1:10" ht="45" x14ac:dyDescent="0.25">
      <c r="A10" s="511" t="s">
        <v>231</v>
      </c>
      <c r="B10" s="201">
        <v>4</v>
      </c>
      <c r="C10" s="202" t="s">
        <v>99</v>
      </c>
      <c r="D10" s="202"/>
      <c r="E10" s="202"/>
      <c r="F10" s="202"/>
      <c r="G10" s="513">
        <f t="shared" si="0"/>
        <v>0</v>
      </c>
      <c r="J10" s="198" t="s">
        <v>99</v>
      </c>
    </row>
    <row r="11" spans="1:10" x14ac:dyDescent="0.25">
      <c r="A11" s="511" t="s">
        <v>232</v>
      </c>
      <c r="B11" s="201">
        <v>5</v>
      </c>
      <c r="C11" s="202"/>
      <c r="D11" s="202"/>
      <c r="E11" s="202"/>
      <c r="F11" s="202"/>
      <c r="G11" s="513">
        <f t="shared" si="0"/>
        <v>0</v>
      </c>
    </row>
    <row r="12" spans="1:10" ht="30" x14ac:dyDescent="0.25">
      <c r="A12" s="511" t="s">
        <v>233</v>
      </c>
      <c r="B12" s="201">
        <v>6</v>
      </c>
      <c r="C12" s="202"/>
      <c r="D12" s="202"/>
      <c r="E12" s="202"/>
      <c r="F12" s="202"/>
      <c r="G12" s="513">
        <f t="shared" si="0"/>
        <v>0</v>
      </c>
    </row>
    <row r="13" spans="1:10" ht="30" x14ac:dyDescent="0.25">
      <c r="A13" s="511" t="s">
        <v>234</v>
      </c>
      <c r="B13" s="201">
        <v>7</v>
      </c>
      <c r="C13" s="202"/>
      <c r="D13" s="202"/>
      <c r="E13" s="202"/>
      <c r="F13" s="202"/>
      <c r="G13" s="513">
        <f t="shared" si="0"/>
        <v>0</v>
      </c>
    </row>
    <row r="14" spans="1:10" x14ac:dyDescent="0.25">
      <c r="A14" s="514" t="s">
        <v>235</v>
      </c>
      <c r="B14" s="204">
        <v>8</v>
      </c>
      <c r="C14" s="386">
        <f>SUM(C7:C13)</f>
        <v>11100000</v>
      </c>
      <c r="D14" s="386">
        <f>SUM(D7:D13)</f>
        <v>12100000</v>
      </c>
      <c r="E14" s="386">
        <f>SUM(E7:E13)</f>
        <v>12100000</v>
      </c>
      <c r="F14" s="386">
        <f>SUM(F7:F13)</f>
        <v>12100000</v>
      </c>
      <c r="G14" s="512">
        <f t="shared" si="0"/>
        <v>47400000</v>
      </c>
    </row>
    <row r="15" spans="1:10" x14ac:dyDescent="0.25">
      <c r="A15" s="514" t="s">
        <v>236</v>
      </c>
      <c r="B15" s="204">
        <v>9</v>
      </c>
      <c r="C15" s="386">
        <f>C14/2</f>
        <v>5550000</v>
      </c>
      <c r="D15" s="386">
        <f>D14/2</f>
        <v>6050000</v>
      </c>
      <c r="E15" s="386">
        <f>E14/2</f>
        <v>6050000</v>
      </c>
      <c r="F15" s="386">
        <f>F14/2</f>
        <v>6050000</v>
      </c>
      <c r="G15" s="512">
        <f>G14/2</f>
        <v>23700000</v>
      </c>
    </row>
    <row r="16" spans="1:10" ht="28.5" x14ac:dyDescent="0.25">
      <c r="A16" s="514" t="s">
        <v>237</v>
      </c>
      <c r="B16" s="501">
        <v>10</v>
      </c>
      <c r="C16" s="203">
        <v>0</v>
      </c>
      <c r="D16" s="203">
        <v>0</v>
      </c>
      <c r="E16" s="203">
        <v>0</v>
      </c>
      <c r="F16" s="203">
        <v>0</v>
      </c>
      <c r="G16" s="513">
        <v>0</v>
      </c>
    </row>
    <row r="17" spans="1:7" ht="30" x14ac:dyDescent="0.25">
      <c r="A17" s="511" t="s">
        <v>238</v>
      </c>
      <c r="B17" s="200">
        <v>11</v>
      </c>
      <c r="C17" s="202"/>
      <c r="D17" s="202"/>
      <c r="E17" s="202"/>
      <c r="F17" s="202"/>
      <c r="G17" s="513">
        <v>0</v>
      </c>
    </row>
    <row r="18" spans="1:7" ht="30" x14ac:dyDescent="0.25">
      <c r="A18" s="511" t="s">
        <v>239</v>
      </c>
      <c r="B18" s="200">
        <v>12</v>
      </c>
      <c r="C18" s="202"/>
      <c r="D18" s="202"/>
      <c r="E18" s="202"/>
      <c r="F18" s="202"/>
      <c r="G18" s="513">
        <v>0</v>
      </c>
    </row>
    <row r="19" spans="1:7" x14ac:dyDescent="0.25">
      <c r="A19" s="511" t="s">
        <v>240</v>
      </c>
      <c r="B19" s="200">
        <v>13</v>
      </c>
      <c r="C19" s="202"/>
      <c r="D19" s="202"/>
      <c r="E19" s="202"/>
      <c r="F19" s="202"/>
      <c r="G19" s="513">
        <v>0</v>
      </c>
    </row>
    <row r="20" spans="1:7" x14ac:dyDescent="0.25">
      <c r="A20" s="511" t="s">
        <v>241</v>
      </c>
      <c r="B20" s="200">
        <v>14</v>
      </c>
      <c r="C20" s="202"/>
      <c r="D20" s="202"/>
      <c r="E20" s="202"/>
      <c r="F20" s="202"/>
      <c r="G20" s="513">
        <v>0</v>
      </c>
    </row>
    <row r="21" spans="1:7" x14ac:dyDescent="0.25">
      <c r="A21" s="511" t="s">
        <v>242</v>
      </c>
      <c r="B21" s="200">
        <v>15</v>
      </c>
      <c r="C21" s="202"/>
      <c r="D21" s="202"/>
      <c r="E21" s="202"/>
      <c r="F21" s="202"/>
      <c r="G21" s="513">
        <v>0</v>
      </c>
    </row>
    <row r="22" spans="1:7" x14ac:dyDescent="0.25">
      <c r="A22" s="511" t="s">
        <v>243</v>
      </c>
      <c r="B22" s="200">
        <v>16</v>
      </c>
      <c r="C22" s="202"/>
      <c r="D22" s="202"/>
      <c r="E22" s="202"/>
      <c r="F22" s="202"/>
      <c r="G22" s="513">
        <v>0</v>
      </c>
    </row>
    <row r="23" spans="1:7" ht="30" x14ac:dyDescent="0.25">
      <c r="A23" s="511" t="s">
        <v>244</v>
      </c>
      <c r="B23" s="200">
        <v>17</v>
      </c>
      <c r="C23" s="202"/>
      <c r="D23" s="202"/>
      <c r="E23" s="202"/>
      <c r="F23" s="202"/>
      <c r="G23" s="513">
        <v>0</v>
      </c>
    </row>
    <row r="24" spans="1:7" ht="45" x14ac:dyDescent="0.25">
      <c r="A24" s="511" t="s">
        <v>245</v>
      </c>
      <c r="B24" s="501">
        <v>18</v>
      </c>
      <c r="C24" s="203">
        <v>0</v>
      </c>
      <c r="D24" s="203">
        <v>0</v>
      </c>
      <c r="E24" s="203">
        <v>0</v>
      </c>
      <c r="F24" s="203">
        <v>0</v>
      </c>
      <c r="G24" s="513">
        <v>0</v>
      </c>
    </row>
    <row r="25" spans="1:7" ht="30" x14ac:dyDescent="0.25">
      <c r="A25" s="511" t="s">
        <v>238</v>
      </c>
      <c r="B25" s="200">
        <v>19</v>
      </c>
      <c r="C25" s="202"/>
      <c r="D25" s="202"/>
      <c r="E25" s="202"/>
      <c r="F25" s="202"/>
      <c r="G25" s="513">
        <v>0</v>
      </c>
    </row>
    <row r="26" spans="1:7" ht="30" x14ac:dyDescent="0.25">
      <c r="A26" s="511" t="s">
        <v>239</v>
      </c>
      <c r="B26" s="200">
        <v>20</v>
      </c>
      <c r="C26" s="202"/>
      <c r="D26" s="202"/>
      <c r="E26" s="202"/>
      <c r="F26" s="202"/>
      <c r="G26" s="513">
        <v>0</v>
      </c>
    </row>
    <row r="27" spans="1:7" x14ac:dyDescent="0.25">
      <c r="A27" s="511" t="s">
        <v>240</v>
      </c>
      <c r="B27" s="200">
        <v>21</v>
      </c>
      <c r="C27" s="202"/>
      <c r="D27" s="202"/>
      <c r="E27" s="202"/>
      <c r="F27" s="202"/>
      <c r="G27" s="513">
        <v>0</v>
      </c>
    </row>
    <row r="28" spans="1:7" x14ac:dyDescent="0.25">
      <c r="A28" s="511" t="s">
        <v>241</v>
      </c>
      <c r="B28" s="200">
        <v>22</v>
      </c>
      <c r="C28" s="202"/>
      <c r="D28" s="202"/>
      <c r="E28" s="202"/>
      <c r="F28" s="202"/>
      <c r="G28" s="513">
        <v>0</v>
      </c>
    </row>
    <row r="29" spans="1:7" x14ac:dyDescent="0.25">
      <c r="A29" s="511" t="s">
        <v>242</v>
      </c>
      <c r="B29" s="200">
        <v>23</v>
      </c>
      <c r="C29" s="202"/>
      <c r="D29" s="202"/>
      <c r="E29" s="202"/>
      <c r="F29" s="202"/>
      <c r="G29" s="513">
        <v>0</v>
      </c>
    </row>
    <row r="30" spans="1:7" x14ac:dyDescent="0.25">
      <c r="A30" s="511" t="s">
        <v>243</v>
      </c>
      <c r="B30" s="200">
        <v>24</v>
      </c>
      <c r="C30" s="202"/>
      <c r="D30" s="202"/>
      <c r="E30" s="202"/>
      <c r="F30" s="202"/>
      <c r="G30" s="513">
        <v>0</v>
      </c>
    </row>
    <row r="31" spans="1:7" ht="30" x14ac:dyDescent="0.25">
      <c r="A31" s="511" t="s">
        <v>244</v>
      </c>
      <c r="B31" s="200">
        <v>25</v>
      </c>
      <c r="C31" s="202"/>
      <c r="D31" s="202"/>
      <c r="E31" s="202"/>
      <c r="F31" s="202"/>
      <c r="G31" s="513">
        <v>0</v>
      </c>
    </row>
    <row r="32" spans="1:7" ht="32.85" customHeight="1" x14ac:dyDescent="0.25">
      <c r="A32" s="514" t="s">
        <v>246</v>
      </c>
      <c r="B32" s="501">
        <v>26</v>
      </c>
      <c r="C32" s="203">
        <v>0</v>
      </c>
      <c r="D32" s="203">
        <v>0</v>
      </c>
      <c r="E32" s="203">
        <v>0</v>
      </c>
      <c r="F32" s="203">
        <v>0</v>
      </c>
      <c r="G32" s="513">
        <v>0</v>
      </c>
    </row>
    <row r="33" spans="1:7" ht="35.85" customHeight="1" thickBot="1" x14ac:dyDescent="0.3">
      <c r="A33" s="515" t="s">
        <v>247</v>
      </c>
      <c r="B33" s="516">
        <v>27</v>
      </c>
      <c r="C33" s="517">
        <f>C15-C32</f>
        <v>5550000</v>
      </c>
      <c r="D33" s="517">
        <f>D15-D32</f>
        <v>6050000</v>
      </c>
      <c r="E33" s="517">
        <f>E15-E32</f>
        <v>6050000</v>
      </c>
      <c r="F33" s="517">
        <f>F15-F32</f>
        <v>6050000</v>
      </c>
      <c r="G33" s="518">
        <f>G15-G32</f>
        <v>23700000</v>
      </c>
    </row>
  </sheetData>
  <mergeCells count="5">
    <mergeCell ref="A2:G2"/>
    <mergeCell ref="A4:A5"/>
    <mergeCell ref="B4:B5"/>
    <mergeCell ref="C4:F4"/>
    <mergeCell ref="G4:G5"/>
  </mergeCells>
  <printOptions horizontalCentered="1" verticalCentered="1"/>
  <pageMargins left="0" right="0" top="0.39370078740157483" bottom="0.39370078740157483" header="0" footer="0"/>
  <pageSetup paperSize="9" scale="8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N26"/>
  <sheetViews>
    <sheetView view="pageBreakPreview" zoomScale="60" zoomScaleNormal="100" workbookViewId="0">
      <selection activeCell="C2" sqref="C2:G2"/>
    </sheetView>
  </sheetViews>
  <sheetFormatPr defaultRowHeight="15" x14ac:dyDescent="0.25"/>
  <cols>
    <col min="3" max="3" width="48.42578125" customWidth="1"/>
    <col min="4" max="4" width="12.7109375" customWidth="1"/>
    <col min="5" max="5" width="12.42578125" customWidth="1"/>
    <col min="6" max="6" width="11.5703125" customWidth="1"/>
    <col min="7" max="7" width="14.42578125" customWidth="1"/>
    <col min="8" max="8" width="17.7109375" customWidth="1"/>
  </cols>
  <sheetData>
    <row r="1" spans="2:13" x14ac:dyDescent="0.25">
      <c r="H1" t="s">
        <v>485</v>
      </c>
    </row>
    <row r="2" spans="2:13" s="193" customFormat="1" ht="15.75" x14ac:dyDescent="0.25">
      <c r="C2" s="685"/>
      <c r="D2" s="685"/>
      <c r="E2" s="685"/>
      <c r="F2" s="685"/>
      <c r="G2" s="685"/>
    </row>
    <row r="4" spans="2:13" s="205" customFormat="1" ht="15.75" x14ac:dyDescent="0.25">
      <c r="C4" s="677" t="s">
        <v>248</v>
      </c>
      <c r="D4" s="677"/>
      <c r="E4" s="677"/>
      <c r="F4" s="677"/>
      <c r="G4" s="677"/>
    </row>
    <row r="5" spans="2:13" s="205" customFormat="1" ht="15.75" x14ac:dyDescent="0.25"/>
    <row r="6" spans="2:13" s="205" customFormat="1" ht="15.75" x14ac:dyDescent="0.25"/>
    <row r="7" spans="2:13" ht="15.75" thickBot="1" x14ac:dyDescent="0.3">
      <c r="H7" t="s">
        <v>105</v>
      </c>
    </row>
    <row r="8" spans="2:13" s="205" customFormat="1" ht="16.5" thickBot="1" x14ac:dyDescent="0.3">
      <c r="B8" s="206" t="s">
        <v>106</v>
      </c>
      <c r="C8" s="207" t="s">
        <v>249</v>
      </c>
      <c r="D8" s="207" t="s">
        <v>250</v>
      </c>
      <c r="E8" s="207" t="s">
        <v>251</v>
      </c>
      <c r="F8" s="421" t="s">
        <v>252</v>
      </c>
      <c r="G8" s="423" t="s">
        <v>430</v>
      </c>
      <c r="H8" s="422" t="s">
        <v>253</v>
      </c>
    </row>
    <row r="9" spans="2:13" ht="30" x14ac:dyDescent="0.25">
      <c r="B9" s="466" t="s">
        <v>39</v>
      </c>
      <c r="C9" s="465" t="s">
        <v>453</v>
      </c>
      <c r="D9" s="390">
        <v>234314</v>
      </c>
      <c r="E9" s="390">
        <v>234314</v>
      </c>
      <c r="F9" s="390">
        <v>234314</v>
      </c>
      <c r="G9" s="390">
        <v>234314</v>
      </c>
      <c r="H9" s="392" t="s">
        <v>373</v>
      </c>
    </row>
    <row r="10" spans="2:13" x14ac:dyDescent="0.25">
      <c r="B10" s="466" t="s">
        <v>41</v>
      </c>
      <c r="C10" s="210" t="s">
        <v>394</v>
      </c>
      <c r="D10" s="390">
        <v>29358</v>
      </c>
      <c r="E10" s="390">
        <v>29358</v>
      </c>
      <c r="F10" s="390">
        <v>29358</v>
      </c>
      <c r="G10" s="390">
        <v>29358</v>
      </c>
      <c r="H10" s="392" t="s">
        <v>373</v>
      </c>
    </row>
    <row r="11" spans="2:13" x14ac:dyDescent="0.25">
      <c r="B11" s="466" t="s">
        <v>42</v>
      </c>
      <c r="C11" s="210" t="s">
        <v>395</v>
      </c>
      <c r="D11" s="390">
        <v>204956</v>
      </c>
      <c r="E11" s="390">
        <v>204956</v>
      </c>
      <c r="F11" s="390">
        <v>204956</v>
      </c>
      <c r="G11" s="390">
        <v>204956</v>
      </c>
      <c r="H11" s="392" t="s">
        <v>373</v>
      </c>
    </row>
    <row r="12" spans="2:13" x14ac:dyDescent="0.25">
      <c r="B12" s="466" t="s">
        <v>44</v>
      </c>
      <c r="C12" s="210" t="s">
        <v>396</v>
      </c>
      <c r="D12" s="390">
        <v>89280</v>
      </c>
      <c r="E12" s="390">
        <v>89280</v>
      </c>
      <c r="F12" s="390">
        <v>89280</v>
      </c>
      <c r="G12" s="390">
        <v>89280</v>
      </c>
      <c r="H12" s="392" t="s">
        <v>373</v>
      </c>
    </row>
    <row r="13" spans="2:13" x14ac:dyDescent="0.25">
      <c r="B13" s="466" t="s">
        <v>46</v>
      </c>
      <c r="C13" s="210" t="s">
        <v>397</v>
      </c>
      <c r="D13" s="390">
        <v>171524</v>
      </c>
      <c r="E13" s="390">
        <v>171524</v>
      </c>
      <c r="F13" s="390">
        <v>171524</v>
      </c>
      <c r="G13" s="390">
        <v>171524</v>
      </c>
      <c r="H13" s="392" t="s">
        <v>373</v>
      </c>
    </row>
    <row r="14" spans="2:13" x14ac:dyDescent="0.25">
      <c r="B14" s="466" t="s">
        <v>48</v>
      </c>
      <c r="C14" s="197" t="s">
        <v>398</v>
      </c>
      <c r="D14" s="390">
        <v>240000</v>
      </c>
      <c r="E14" s="390">
        <v>240000</v>
      </c>
      <c r="F14" s="390">
        <v>240000</v>
      </c>
      <c r="G14" s="390">
        <v>240000</v>
      </c>
      <c r="H14" s="392" t="s">
        <v>373</v>
      </c>
      <c r="L14" t="s">
        <v>99</v>
      </c>
    </row>
    <row r="15" spans="2:13" ht="30" x14ac:dyDescent="0.25">
      <c r="B15" s="209" t="s">
        <v>49</v>
      </c>
      <c r="C15" s="393" t="s">
        <v>399</v>
      </c>
      <c r="D15" s="390">
        <v>180000</v>
      </c>
      <c r="E15" s="390">
        <v>180000</v>
      </c>
      <c r="F15" s="390">
        <v>180000</v>
      </c>
      <c r="G15" s="390">
        <v>180000</v>
      </c>
      <c r="H15" s="392" t="s">
        <v>373</v>
      </c>
    </row>
    <row r="16" spans="2:13" ht="30" x14ac:dyDescent="0.25">
      <c r="B16" s="466" t="s">
        <v>50</v>
      </c>
      <c r="C16" s="393" t="s">
        <v>400</v>
      </c>
      <c r="D16" s="390">
        <v>4800000</v>
      </c>
      <c r="E16" s="390">
        <v>4800000</v>
      </c>
      <c r="F16" s="390">
        <v>4800000</v>
      </c>
      <c r="G16" s="390">
        <v>4800000</v>
      </c>
      <c r="H16" s="392" t="s">
        <v>373</v>
      </c>
      <c r="K16" t="s">
        <v>99</v>
      </c>
      <c r="M16" t="s">
        <v>99</v>
      </c>
    </row>
    <row r="17" spans="2:14" x14ac:dyDescent="0.25">
      <c r="B17" s="209" t="s">
        <v>52</v>
      </c>
      <c r="C17" s="197" t="s">
        <v>401</v>
      </c>
      <c r="D17" s="390">
        <v>310000</v>
      </c>
      <c r="E17" s="390">
        <v>310000</v>
      </c>
      <c r="F17" s="390">
        <v>310000</v>
      </c>
      <c r="G17" s="390">
        <v>310000</v>
      </c>
      <c r="H17" s="392" t="s">
        <v>373</v>
      </c>
    </row>
    <row r="18" spans="2:14" x14ac:dyDescent="0.25">
      <c r="B18" s="209" t="s">
        <v>54</v>
      </c>
      <c r="C18" s="197" t="s">
        <v>402</v>
      </c>
      <c r="D18" s="390">
        <v>6750000</v>
      </c>
      <c r="E18" s="390">
        <v>6750000</v>
      </c>
      <c r="F18" s="390">
        <v>6750000</v>
      </c>
      <c r="G18" s="390">
        <v>6750000</v>
      </c>
      <c r="H18" s="392" t="s">
        <v>373</v>
      </c>
    </row>
    <row r="19" spans="2:14" ht="15.75" thickBot="1" x14ac:dyDescent="0.3">
      <c r="B19" s="466" t="s">
        <v>55</v>
      </c>
      <c r="C19" s="197" t="s">
        <v>374</v>
      </c>
      <c r="D19" s="390">
        <v>30113479</v>
      </c>
      <c r="E19" s="390">
        <v>30113479</v>
      </c>
      <c r="F19" s="390">
        <v>30113479</v>
      </c>
      <c r="G19" s="390">
        <v>30113479</v>
      </c>
      <c r="H19" s="392" t="s">
        <v>373</v>
      </c>
    </row>
    <row r="20" spans="2:14" s="205" customFormat="1" ht="16.5" thickBot="1" x14ac:dyDescent="0.3">
      <c r="B20" s="206"/>
      <c r="C20" s="207" t="s">
        <v>36</v>
      </c>
      <c r="D20" s="394">
        <f>SUM(D9:D19)</f>
        <v>43122911</v>
      </c>
      <c r="E20" s="394">
        <f t="shared" ref="E20:G20" si="0">SUM(E9:E19)</f>
        <v>43122911</v>
      </c>
      <c r="F20" s="394">
        <f t="shared" si="0"/>
        <v>43122911</v>
      </c>
      <c r="G20" s="394">
        <f t="shared" si="0"/>
        <v>43122911</v>
      </c>
      <c r="H20" s="208"/>
      <c r="N20" s="205" t="s">
        <v>99</v>
      </c>
    </row>
    <row r="24" spans="2:14" x14ac:dyDescent="0.25">
      <c r="C24" t="s">
        <v>99</v>
      </c>
    </row>
    <row r="26" spans="2:14" x14ac:dyDescent="0.25">
      <c r="E26" t="s">
        <v>99</v>
      </c>
    </row>
  </sheetData>
  <mergeCells count="2">
    <mergeCell ref="C2:G2"/>
    <mergeCell ref="C4:G4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1"/>
  <sheetViews>
    <sheetView view="pageBreakPreview" zoomScale="148" zoomScaleSheetLayoutView="148" workbookViewId="0">
      <selection activeCell="B2" sqref="B2:C2"/>
    </sheetView>
  </sheetViews>
  <sheetFormatPr defaultRowHeight="12.75" x14ac:dyDescent="0.25"/>
  <cols>
    <col min="1" max="1" width="11.28515625" style="11" customWidth="1"/>
    <col min="2" max="2" width="59.7109375" style="11" customWidth="1"/>
    <col min="3" max="3" width="16.140625" style="11" customWidth="1"/>
    <col min="4" max="4" width="14" style="11" customWidth="1"/>
    <col min="5" max="5" width="13.140625" style="10" customWidth="1"/>
    <col min="6" max="6" width="10.85546875" style="10" customWidth="1"/>
    <col min="7" max="7" width="11" style="10" hidden="1" customWidth="1"/>
    <col min="8" max="8" width="7.7109375" style="10" hidden="1" customWidth="1"/>
    <col min="9" max="9" width="1.85546875" style="10" customWidth="1"/>
    <col min="10" max="255" width="9.140625" style="10"/>
    <col min="256" max="256" width="2.28515625" style="10" customWidth="1"/>
    <col min="257" max="257" width="59.7109375" style="10" customWidth="1"/>
    <col min="258" max="258" width="16.140625" style="10" customWidth="1"/>
    <col min="259" max="259" width="15.7109375" style="10" customWidth="1"/>
    <col min="260" max="260" width="14" style="10" customWidth="1"/>
    <col min="261" max="261" width="13.140625" style="10" customWidth="1"/>
    <col min="262" max="262" width="10.85546875" style="10" customWidth="1"/>
    <col min="263" max="264" width="0" style="10" hidden="1" customWidth="1"/>
    <col min="265" max="265" width="1.85546875" style="10" customWidth="1"/>
    <col min="266" max="511" width="9.140625" style="10"/>
    <col min="512" max="512" width="2.28515625" style="10" customWidth="1"/>
    <col min="513" max="513" width="59.7109375" style="10" customWidth="1"/>
    <col min="514" max="514" width="16.140625" style="10" customWidth="1"/>
    <col min="515" max="515" width="15.7109375" style="10" customWidth="1"/>
    <col min="516" max="516" width="14" style="10" customWidth="1"/>
    <col min="517" max="517" width="13.140625" style="10" customWidth="1"/>
    <col min="518" max="518" width="10.85546875" style="10" customWidth="1"/>
    <col min="519" max="520" width="0" style="10" hidden="1" customWidth="1"/>
    <col min="521" max="521" width="1.85546875" style="10" customWidth="1"/>
    <col min="522" max="767" width="9.140625" style="10"/>
    <col min="768" max="768" width="2.28515625" style="10" customWidth="1"/>
    <col min="769" max="769" width="59.7109375" style="10" customWidth="1"/>
    <col min="770" max="770" width="16.140625" style="10" customWidth="1"/>
    <col min="771" max="771" width="15.7109375" style="10" customWidth="1"/>
    <col min="772" max="772" width="14" style="10" customWidth="1"/>
    <col min="773" max="773" width="13.140625" style="10" customWidth="1"/>
    <col min="774" max="774" width="10.85546875" style="10" customWidth="1"/>
    <col min="775" max="776" width="0" style="10" hidden="1" customWidth="1"/>
    <col min="777" max="777" width="1.85546875" style="10" customWidth="1"/>
    <col min="778" max="1023" width="9.140625" style="10"/>
    <col min="1024" max="1024" width="2.28515625" style="10" customWidth="1"/>
    <col min="1025" max="1025" width="59.7109375" style="10" customWidth="1"/>
    <col min="1026" max="1026" width="16.140625" style="10" customWidth="1"/>
    <col min="1027" max="1027" width="15.7109375" style="10" customWidth="1"/>
    <col min="1028" max="1028" width="14" style="10" customWidth="1"/>
    <col min="1029" max="1029" width="13.140625" style="10" customWidth="1"/>
    <col min="1030" max="1030" width="10.85546875" style="10" customWidth="1"/>
    <col min="1031" max="1032" width="0" style="10" hidden="1" customWidth="1"/>
    <col min="1033" max="1033" width="1.85546875" style="10" customWidth="1"/>
    <col min="1034" max="1279" width="9.140625" style="10"/>
    <col min="1280" max="1280" width="2.28515625" style="10" customWidth="1"/>
    <col min="1281" max="1281" width="59.7109375" style="10" customWidth="1"/>
    <col min="1282" max="1282" width="16.140625" style="10" customWidth="1"/>
    <col min="1283" max="1283" width="15.7109375" style="10" customWidth="1"/>
    <col min="1284" max="1284" width="14" style="10" customWidth="1"/>
    <col min="1285" max="1285" width="13.140625" style="10" customWidth="1"/>
    <col min="1286" max="1286" width="10.85546875" style="10" customWidth="1"/>
    <col min="1287" max="1288" width="0" style="10" hidden="1" customWidth="1"/>
    <col min="1289" max="1289" width="1.85546875" style="10" customWidth="1"/>
    <col min="1290" max="1535" width="9.140625" style="10"/>
    <col min="1536" max="1536" width="2.28515625" style="10" customWidth="1"/>
    <col min="1537" max="1537" width="59.7109375" style="10" customWidth="1"/>
    <col min="1538" max="1538" width="16.140625" style="10" customWidth="1"/>
    <col min="1539" max="1539" width="15.7109375" style="10" customWidth="1"/>
    <col min="1540" max="1540" width="14" style="10" customWidth="1"/>
    <col min="1541" max="1541" width="13.140625" style="10" customWidth="1"/>
    <col min="1542" max="1542" width="10.85546875" style="10" customWidth="1"/>
    <col min="1543" max="1544" width="0" style="10" hidden="1" customWidth="1"/>
    <col min="1545" max="1545" width="1.85546875" style="10" customWidth="1"/>
    <col min="1546" max="1791" width="9.140625" style="10"/>
    <col min="1792" max="1792" width="2.28515625" style="10" customWidth="1"/>
    <col min="1793" max="1793" width="59.7109375" style="10" customWidth="1"/>
    <col min="1794" max="1794" width="16.140625" style="10" customWidth="1"/>
    <col min="1795" max="1795" width="15.7109375" style="10" customWidth="1"/>
    <col min="1796" max="1796" width="14" style="10" customWidth="1"/>
    <col min="1797" max="1797" width="13.140625" style="10" customWidth="1"/>
    <col min="1798" max="1798" width="10.85546875" style="10" customWidth="1"/>
    <col min="1799" max="1800" width="0" style="10" hidden="1" customWidth="1"/>
    <col min="1801" max="1801" width="1.85546875" style="10" customWidth="1"/>
    <col min="1802" max="2047" width="9.140625" style="10"/>
    <col min="2048" max="2048" width="2.28515625" style="10" customWidth="1"/>
    <col min="2049" max="2049" width="59.7109375" style="10" customWidth="1"/>
    <col min="2050" max="2050" width="16.140625" style="10" customWidth="1"/>
    <col min="2051" max="2051" width="15.7109375" style="10" customWidth="1"/>
    <col min="2052" max="2052" width="14" style="10" customWidth="1"/>
    <col min="2053" max="2053" width="13.140625" style="10" customWidth="1"/>
    <col min="2054" max="2054" width="10.85546875" style="10" customWidth="1"/>
    <col min="2055" max="2056" width="0" style="10" hidden="1" customWidth="1"/>
    <col min="2057" max="2057" width="1.85546875" style="10" customWidth="1"/>
    <col min="2058" max="2303" width="9.140625" style="10"/>
    <col min="2304" max="2304" width="2.28515625" style="10" customWidth="1"/>
    <col min="2305" max="2305" width="59.7109375" style="10" customWidth="1"/>
    <col min="2306" max="2306" width="16.140625" style="10" customWidth="1"/>
    <col min="2307" max="2307" width="15.7109375" style="10" customWidth="1"/>
    <col min="2308" max="2308" width="14" style="10" customWidth="1"/>
    <col min="2309" max="2309" width="13.140625" style="10" customWidth="1"/>
    <col min="2310" max="2310" width="10.85546875" style="10" customWidth="1"/>
    <col min="2311" max="2312" width="0" style="10" hidden="1" customWidth="1"/>
    <col min="2313" max="2313" width="1.85546875" style="10" customWidth="1"/>
    <col min="2314" max="2559" width="9.140625" style="10"/>
    <col min="2560" max="2560" width="2.28515625" style="10" customWidth="1"/>
    <col min="2561" max="2561" width="59.7109375" style="10" customWidth="1"/>
    <col min="2562" max="2562" width="16.140625" style="10" customWidth="1"/>
    <col min="2563" max="2563" width="15.7109375" style="10" customWidth="1"/>
    <col min="2564" max="2564" width="14" style="10" customWidth="1"/>
    <col min="2565" max="2565" width="13.140625" style="10" customWidth="1"/>
    <col min="2566" max="2566" width="10.85546875" style="10" customWidth="1"/>
    <col min="2567" max="2568" width="0" style="10" hidden="1" customWidth="1"/>
    <col min="2569" max="2569" width="1.85546875" style="10" customWidth="1"/>
    <col min="2570" max="2815" width="9.140625" style="10"/>
    <col min="2816" max="2816" width="2.28515625" style="10" customWidth="1"/>
    <col min="2817" max="2817" width="59.7109375" style="10" customWidth="1"/>
    <col min="2818" max="2818" width="16.140625" style="10" customWidth="1"/>
    <col min="2819" max="2819" width="15.7109375" style="10" customWidth="1"/>
    <col min="2820" max="2820" width="14" style="10" customWidth="1"/>
    <col min="2821" max="2821" width="13.140625" style="10" customWidth="1"/>
    <col min="2822" max="2822" width="10.85546875" style="10" customWidth="1"/>
    <col min="2823" max="2824" width="0" style="10" hidden="1" customWidth="1"/>
    <col min="2825" max="2825" width="1.85546875" style="10" customWidth="1"/>
    <col min="2826" max="3071" width="9.140625" style="10"/>
    <col min="3072" max="3072" width="2.28515625" style="10" customWidth="1"/>
    <col min="3073" max="3073" width="59.7109375" style="10" customWidth="1"/>
    <col min="3074" max="3074" width="16.140625" style="10" customWidth="1"/>
    <col min="3075" max="3075" width="15.7109375" style="10" customWidth="1"/>
    <col min="3076" max="3076" width="14" style="10" customWidth="1"/>
    <col min="3077" max="3077" width="13.140625" style="10" customWidth="1"/>
    <col min="3078" max="3078" width="10.85546875" style="10" customWidth="1"/>
    <col min="3079" max="3080" width="0" style="10" hidden="1" customWidth="1"/>
    <col min="3081" max="3081" width="1.85546875" style="10" customWidth="1"/>
    <col min="3082" max="3327" width="9.140625" style="10"/>
    <col min="3328" max="3328" width="2.28515625" style="10" customWidth="1"/>
    <col min="3329" max="3329" width="59.7109375" style="10" customWidth="1"/>
    <col min="3330" max="3330" width="16.140625" style="10" customWidth="1"/>
    <col min="3331" max="3331" width="15.7109375" style="10" customWidth="1"/>
    <col min="3332" max="3332" width="14" style="10" customWidth="1"/>
    <col min="3333" max="3333" width="13.140625" style="10" customWidth="1"/>
    <col min="3334" max="3334" width="10.85546875" style="10" customWidth="1"/>
    <col min="3335" max="3336" width="0" style="10" hidden="1" customWidth="1"/>
    <col min="3337" max="3337" width="1.85546875" style="10" customWidth="1"/>
    <col min="3338" max="3583" width="9.140625" style="10"/>
    <col min="3584" max="3584" width="2.28515625" style="10" customWidth="1"/>
    <col min="3585" max="3585" width="59.7109375" style="10" customWidth="1"/>
    <col min="3586" max="3586" width="16.140625" style="10" customWidth="1"/>
    <col min="3587" max="3587" width="15.7109375" style="10" customWidth="1"/>
    <col min="3588" max="3588" width="14" style="10" customWidth="1"/>
    <col min="3589" max="3589" width="13.140625" style="10" customWidth="1"/>
    <col min="3590" max="3590" width="10.85546875" style="10" customWidth="1"/>
    <col min="3591" max="3592" width="0" style="10" hidden="1" customWidth="1"/>
    <col min="3593" max="3593" width="1.85546875" style="10" customWidth="1"/>
    <col min="3594" max="3839" width="9.140625" style="10"/>
    <col min="3840" max="3840" width="2.28515625" style="10" customWidth="1"/>
    <col min="3841" max="3841" width="59.7109375" style="10" customWidth="1"/>
    <col min="3842" max="3842" width="16.140625" style="10" customWidth="1"/>
    <col min="3843" max="3843" width="15.7109375" style="10" customWidth="1"/>
    <col min="3844" max="3844" width="14" style="10" customWidth="1"/>
    <col min="3845" max="3845" width="13.140625" style="10" customWidth="1"/>
    <col min="3846" max="3846" width="10.85546875" style="10" customWidth="1"/>
    <col min="3847" max="3848" width="0" style="10" hidden="1" customWidth="1"/>
    <col min="3849" max="3849" width="1.85546875" style="10" customWidth="1"/>
    <col min="3850" max="4095" width="9.140625" style="10"/>
    <col min="4096" max="4096" width="2.28515625" style="10" customWidth="1"/>
    <col min="4097" max="4097" width="59.7109375" style="10" customWidth="1"/>
    <col min="4098" max="4098" width="16.140625" style="10" customWidth="1"/>
    <col min="4099" max="4099" width="15.7109375" style="10" customWidth="1"/>
    <col min="4100" max="4100" width="14" style="10" customWidth="1"/>
    <col min="4101" max="4101" width="13.140625" style="10" customWidth="1"/>
    <col min="4102" max="4102" width="10.85546875" style="10" customWidth="1"/>
    <col min="4103" max="4104" width="0" style="10" hidden="1" customWidth="1"/>
    <col min="4105" max="4105" width="1.85546875" style="10" customWidth="1"/>
    <col min="4106" max="4351" width="9.140625" style="10"/>
    <col min="4352" max="4352" width="2.28515625" style="10" customWidth="1"/>
    <col min="4353" max="4353" width="59.7109375" style="10" customWidth="1"/>
    <col min="4354" max="4354" width="16.140625" style="10" customWidth="1"/>
    <col min="4355" max="4355" width="15.7109375" style="10" customWidth="1"/>
    <col min="4356" max="4356" width="14" style="10" customWidth="1"/>
    <col min="4357" max="4357" width="13.140625" style="10" customWidth="1"/>
    <col min="4358" max="4358" width="10.85546875" style="10" customWidth="1"/>
    <col min="4359" max="4360" width="0" style="10" hidden="1" customWidth="1"/>
    <col min="4361" max="4361" width="1.85546875" style="10" customWidth="1"/>
    <col min="4362" max="4607" width="9.140625" style="10"/>
    <col min="4608" max="4608" width="2.28515625" style="10" customWidth="1"/>
    <col min="4609" max="4609" width="59.7109375" style="10" customWidth="1"/>
    <col min="4610" max="4610" width="16.140625" style="10" customWidth="1"/>
    <col min="4611" max="4611" width="15.7109375" style="10" customWidth="1"/>
    <col min="4612" max="4612" width="14" style="10" customWidth="1"/>
    <col min="4613" max="4613" width="13.140625" style="10" customWidth="1"/>
    <col min="4614" max="4614" width="10.85546875" style="10" customWidth="1"/>
    <col min="4615" max="4616" width="0" style="10" hidden="1" customWidth="1"/>
    <col min="4617" max="4617" width="1.85546875" style="10" customWidth="1"/>
    <col min="4618" max="4863" width="9.140625" style="10"/>
    <col min="4864" max="4864" width="2.28515625" style="10" customWidth="1"/>
    <col min="4865" max="4865" width="59.7109375" style="10" customWidth="1"/>
    <col min="4866" max="4866" width="16.140625" style="10" customWidth="1"/>
    <col min="4867" max="4867" width="15.7109375" style="10" customWidth="1"/>
    <col min="4868" max="4868" width="14" style="10" customWidth="1"/>
    <col min="4869" max="4869" width="13.140625" style="10" customWidth="1"/>
    <col min="4870" max="4870" width="10.85546875" style="10" customWidth="1"/>
    <col min="4871" max="4872" width="0" style="10" hidden="1" customWidth="1"/>
    <col min="4873" max="4873" width="1.85546875" style="10" customWidth="1"/>
    <col min="4874" max="5119" width="9.140625" style="10"/>
    <col min="5120" max="5120" width="2.28515625" style="10" customWidth="1"/>
    <col min="5121" max="5121" width="59.7109375" style="10" customWidth="1"/>
    <col min="5122" max="5122" width="16.140625" style="10" customWidth="1"/>
    <col min="5123" max="5123" width="15.7109375" style="10" customWidth="1"/>
    <col min="5124" max="5124" width="14" style="10" customWidth="1"/>
    <col min="5125" max="5125" width="13.140625" style="10" customWidth="1"/>
    <col min="5126" max="5126" width="10.85546875" style="10" customWidth="1"/>
    <col min="5127" max="5128" width="0" style="10" hidden="1" customWidth="1"/>
    <col min="5129" max="5129" width="1.85546875" style="10" customWidth="1"/>
    <col min="5130" max="5375" width="9.140625" style="10"/>
    <col min="5376" max="5376" width="2.28515625" style="10" customWidth="1"/>
    <col min="5377" max="5377" width="59.7109375" style="10" customWidth="1"/>
    <col min="5378" max="5378" width="16.140625" style="10" customWidth="1"/>
    <col min="5379" max="5379" width="15.7109375" style="10" customWidth="1"/>
    <col min="5380" max="5380" width="14" style="10" customWidth="1"/>
    <col min="5381" max="5381" width="13.140625" style="10" customWidth="1"/>
    <col min="5382" max="5382" width="10.85546875" style="10" customWidth="1"/>
    <col min="5383" max="5384" width="0" style="10" hidden="1" customWidth="1"/>
    <col min="5385" max="5385" width="1.85546875" style="10" customWidth="1"/>
    <col min="5386" max="5631" width="9.140625" style="10"/>
    <col min="5632" max="5632" width="2.28515625" style="10" customWidth="1"/>
    <col min="5633" max="5633" width="59.7109375" style="10" customWidth="1"/>
    <col min="5634" max="5634" width="16.140625" style="10" customWidth="1"/>
    <col min="5635" max="5635" width="15.7109375" style="10" customWidth="1"/>
    <col min="5636" max="5636" width="14" style="10" customWidth="1"/>
    <col min="5637" max="5637" width="13.140625" style="10" customWidth="1"/>
    <col min="5638" max="5638" width="10.85546875" style="10" customWidth="1"/>
    <col min="5639" max="5640" width="0" style="10" hidden="1" customWidth="1"/>
    <col min="5641" max="5641" width="1.85546875" style="10" customWidth="1"/>
    <col min="5642" max="5887" width="9.140625" style="10"/>
    <col min="5888" max="5888" width="2.28515625" style="10" customWidth="1"/>
    <col min="5889" max="5889" width="59.7109375" style="10" customWidth="1"/>
    <col min="5890" max="5890" width="16.140625" style="10" customWidth="1"/>
    <col min="5891" max="5891" width="15.7109375" style="10" customWidth="1"/>
    <col min="5892" max="5892" width="14" style="10" customWidth="1"/>
    <col min="5893" max="5893" width="13.140625" style="10" customWidth="1"/>
    <col min="5894" max="5894" width="10.85546875" style="10" customWidth="1"/>
    <col min="5895" max="5896" width="0" style="10" hidden="1" customWidth="1"/>
    <col min="5897" max="5897" width="1.85546875" style="10" customWidth="1"/>
    <col min="5898" max="6143" width="9.140625" style="10"/>
    <col min="6144" max="6144" width="2.28515625" style="10" customWidth="1"/>
    <col min="6145" max="6145" width="59.7109375" style="10" customWidth="1"/>
    <col min="6146" max="6146" width="16.140625" style="10" customWidth="1"/>
    <col min="6147" max="6147" width="15.7109375" style="10" customWidth="1"/>
    <col min="6148" max="6148" width="14" style="10" customWidth="1"/>
    <col min="6149" max="6149" width="13.140625" style="10" customWidth="1"/>
    <col min="6150" max="6150" width="10.85546875" style="10" customWidth="1"/>
    <col min="6151" max="6152" width="0" style="10" hidden="1" customWidth="1"/>
    <col min="6153" max="6153" width="1.85546875" style="10" customWidth="1"/>
    <col min="6154" max="6399" width="9.140625" style="10"/>
    <col min="6400" max="6400" width="2.28515625" style="10" customWidth="1"/>
    <col min="6401" max="6401" width="59.7109375" style="10" customWidth="1"/>
    <col min="6402" max="6402" width="16.140625" style="10" customWidth="1"/>
    <col min="6403" max="6403" width="15.7109375" style="10" customWidth="1"/>
    <col min="6404" max="6404" width="14" style="10" customWidth="1"/>
    <col min="6405" max="6405" width="13.140625" style="10" customWidth="1"/>
    <col min="6406" max="6406" width="10.85546875" style="10" customWidth="1"/>
    <col min="6407" max="6408" width="0" style="10" hidden="1" customWidth="1"/>
    <col min="6409" max="6409" width="1.85546875" style="10" customWidth="1"/>
    <col min="6410" max="6655" width="9.140625" style="10"/>
    <col min="6656" max="6656" width="2.28515625" style="10" customWidth="1"/>
    <col min="6657" max="6657" width="59.7109375" style="10" customWidth="1"/>
    <col min="6658" max="6658" width="16.140625" style="10" customWidth="1"/>
    <col min="6659" max="6659" width="15.7109375" style="10" customWidth="1"/>
    <col min="6660" max="6660" width="14" style="10" customWidth="1"/>
    <col min="6661" max="6661" width="13.140625" style="10" customWidth="1"/>
    <col min="6662" max="6662" width="10.85546875" style="10" customWidth="1"/>
    <col min="6663" max="6664" width="0" style="10" hidden="1" customWidth="1"/>
    <col min="6665" max="6665" width="1.85546875" style="10" customWidth="1"/>
    <col min="6666" max="6911" width="9.140625" style="10"/>
    <col min="6912" max="6912" width="2.28515625" style="10" customWidth="1"/>
    <col min="6913" max="6913" width="59.7109375" style="10" customWidth="1"/>
    <col min="6914" max="6914" width="16.140625" style="10" customWidth="1"/>
    <col min="6915" max="6915" width="15.7109375" style="10" customWidth="1"/>
    <col min="6916" max="6916" width="14" style="10" customWidth="1"/>
    <col min="6917" max="6917" width="13.140625" style="10" customWidth="1"/>
    <col min="6918" max="6918" width="10.85546875" style="10" customWidth="1"/>
    <col min="6919" max="6920" width="0" style="10" hidden="1" customWidth="1"/>
    <col min="6921" max="6921" width="1.85546875" style="10" customWidth="1"/>
    <col min="6922" max="7167" width="9.140625" style="10"/>
    <col min="7168" max="7168" width="2.28515625" style="10" customWidth="1"/>
    <col min="7169" max="7169" width="59.7109375" style="10" customWidth="1"/>
    <col min="7170" max="7170" width="16.140625" style="10" customWidth="1"/>
    <col min="7171" max="7171" width="15.7109375" style="10" customWidth="1"/>
    <col min="7172" max="7172" width="14" style="10" customWidth="1"/>
    <col min="7173" max="7173" width="13.140625" style="10" customWidth="1"/>
    <col min="7174" max="7174" width="10.85546875" style="10" customWidth="1"/>
    <col min="7175" max="7176" width="0" style="10" hidden="1" customWidth="1"/>
    <col min="7177" max="7177" width="1.85546875" style="10" customWidth="1"/>
    <col min="7178" max="7423" width="9.140625" style="10"/>
    <col min="7424" max="7424" width="2.28515625" style="10" customWidth="1"/>
    <col min="7425" max="7425" width="59.7109375" style="10" customWidth="1"/>
    <col min="7426" max="7426" width="16.140625" style="10" customWidth="1"/>
    <col min="7427" max="7427" width="15.7109375" style="10" customWidth="1"/>
    <col min="7428" max="7428" width="14" style="10" customWidth="1"/>
    <col min="7429" max="7429" width="13.140625" style="10" customWidth="1"/>
    <col min="7430" max="7430" width="10.85546875" style="10" customWidth="1"/>
    <col min="7431" max="7432" width="0" style="10" hidden="1" customWidth="1"/>
    <col min="7433" max="7433" width="1.85546875" style="10" customWidth="1"/>
    <col min="7434" max="7679" width="9.140625" style="10"/>
    <col min="7680" max="7680" width="2.28515625" style="10" customWidth="1"/>
    <col min="7681" max="7681" width="59.7109375" style="10" customWidth="1"/>
    <col min="7682" max="7682" width="16.140625" style="10" customWidth="1"/>
    <col min="7683" max="7683" width="15.7109375" style="10" customWidth="1"/>
    <col min="7684" max="7684" width="14" style="10" customWidth="1"/>
    <col min="7685" max="7685" width="13.140625" style="10" customWidth="1"/>
    <col min="7686" max="7686" width="10.85546875" style="10" customWidth="1"/>
    <col min="7687" max="7688" width="0" style="10" hidden="1" customWidth="1"/>
    <col min="7689" max="7689" width="1.85546875" style="10" customWidth="1"/>
    <col min="7690" max="7935" width="9.140625" style="10"/>
    <col min="7936" max="7936" width="2.28515625" style="10" customWidth="1"/>
    <col min="7937" max="7937" width="59.7109375" style="10" customWidth="1"/>
    <col min="7938" max="7938" width="16.140625" style="10" customWidth="1"/>
    <col min="7939" max="7939" width="15.7109375" style="10" customWidth="1"/>
    <col min="7940" max="7940" width="14" style="10" customWidth="1"/>
    <col min="7941" max="7941" width="13.140625" style="10" customWidth="1"/>
    <col min="7942" max="7942" width="10.85546875" style="10" customWidth="1"/>
    <col min="7943" max="7944" width="0" style="10" hidden="1" customWidth="1"/>
    <col min="7945" max="7945" width="1.85546875" style="10" customWidth="1"/>
    <col min="7946" max="8191" width="9.140625" style="10"/>
    <col min="8192" max="8192" width="2.28515625" style="10" customWidth="1"/>
    <col min="8193" max="8193" width="59.7109375" style="10" customWidth="1"/>
    <col min="8194" max="8194" width="16.140625" style="10" customWidth="1"/>
    <col min="8195" max="8195" width="15.7109375" style="10" customWidth="1"/>
    <col min="8196" max="8196" width="14" style="10" customWidth="1"/>
    <col min="8197" max="8197" width="13.140625" style="10" customWidth="1"/>
    <col min="8198" max="8198" width="10.85546875" style="10" customWidth="1"/>
    <col min="8199" max="8200" width="0" style="10" hidden="1" customWidth="1"/>
    <col min="8201" max="8201" width="1.85546875" style="10" customWidth="1"/>
    <col min="8202" max="8447" width="9.140625" style="10"/>
    <col min="8448" max="8448" width="2.28515625" style="10" customWidth="1"/>
    <col min="8449" max="8449" width="59.7109375" style="10" customWidth="1"/>
    <col min="8450" max="8450" width="16.140625" style="10" customWidth="1"/>
    <col min="8451" max="8451" width="15.7109375" style="10" customWidth="1"/>
    <col min="8452" max="8452" width="14" style="10" customWidth="1"/>
    <col min="8453" max="8453" width="13.140625" style="10" customWidth="1"/>
    <col min="8454" max="8454" width="10.85546875" style="10" customWidth="1"/>
    <col min="8455" max="8456" width="0" style="10" hidden="1" customWidth="1"/>
    <col min="8457" max="8457" width="1.85546875" style="10" customWidth="1"/>
    <col min="8458" max="8703" width="9.140625" style="10"/>
    <col min="8704" max="8704" width="2.28515625" style="10" customWidth="1"/>
    <col min="8705" max="8705" width="59.7109375" style="10" customWidth="1"/>
    <col min="8706" max="8706" width="16.140625" style="10" customWidth="1"/>
    <col min="8707" max="8707" width="15.7109375" style="10" customWidth="1"/>
    <col min="8708" max="8708" width="14" style="10" customWidth="1"/>
    <col min="8709" max="8709" width="13.140625" style="10" customWidth="1"/>
    <col min="8710" max="8710" width="10.85546875" style="10" customWidth="1"/>
    <col min="8711" max="8712" width="0" style="10" hidden="1" customWidth="1"/>
    <col min="8713" max="8713" width="1.85546875" style="10" customWidth="1"/>
    <col min="8714" max="8959" width="9.140625" style="10"/>
    <col min="8960" max="8960" width="2.28515625" style="10" customWidth="1"/>
    <col min="8961" max="8961" width="59.7109375" style="10" customWidth="1"/>
    <col min="8962" max="8962" width="16.140625" style="10" customWidth="1"/>
    <col min="8963" max="8963" width="15.7109375" style="10" customWidth="1"/>
    <col min="8964" max="8964" width="14" style="10" customWidth="1"/>
    <col min="8965" max="8965" width="13.140625" style="10" customWidth="1"/>
    <col min="8966" max="8966" width="10.85546875" style="10" customWidth="1"/>
    <col min="8967" max="8968" width="0" style="10" hidden="1" customWidth="1"/>
    <col min="8969" max="8969" width="1.85546875" style="10" customWidth="1"/>
    <col min="8970" max="9215" width="9.140625" style="10"/>
    <col min="9216" max="9216" width="2.28515625" style="10" customWidth="1"/>
    <col min="9217" max="9217" width="59.7109375" style="10" customWidth="1"/>
    <col min="9218" max="9218" width="16.140625" style="10" customWidth="1"/>
    <col min="9219" max="9219" width="15.7109375" style="10" customWidth="1"/>
    <col min="9220" max="9220" width="14" style="10" customWidth="1"/>
    <col min="9221" max="9221" width="13.140625" style="10" customWidth="1"/>
    <col min="9222" max="9222" width="10.85546875" style="10" customWidth="1"/>
    <col min="9223" max="9224" width="0" style="10" hidden="1" customWidth="1"/>
    <col min="9225" max="9225" width="1.85546875" style="10" customWidth="1"/>
    <col min="9226" max="9471" width="9.140625" style="10"/>
    <col min="9472" max="9472" width="2.28515625" style="10" customWidth="1"/>
    <col min="9473" max="9473" width="59.7109375" style="10" customWidth="1"/>
    <col min="9474" max="9474" width="16.140625" style="10" customWidth="1"/>
    <col min="9475" max="9475" width="15.7109375" style="10" customWidth="1"/>
    <col min="9476" max="9476" width="14" style="10" customWidth="1"/>
    <col min="9477" max="9477" width="13.140625" style="10" customWidth="1"/>
    <col min="9478" max="9478" width="10.85546875" style="10" customWidth="1"/>
    <col min="9479" max="9480" width="0" style="10" hidden="1" customWidth="1"/>
    <col min="9481" max="9481" width="1.85546875" style="10" customWidth="1"/>
    <col min="9482" max="9727" width="9.140625" style="10"/>
    <col min="9728" max="9728" width="2.28515625" style="10" customWidth="1"/>
    <col min="9729" max="9729" width="59.7109375" style="10" customWidth="1"/>
    <col min="9730" max="9730" width="16.140625" style="10" customWidth="1"/>
    <col min="9731" max="9731" width="15.7109375" style="10" customWidth="1"/>
    <col min="9732" max="9732" width="14" style="10" customWidth="1"/>
    <col min="9733" max="9733" width="13.140625" style="10" customWidth="1"/>
    <col min="9734" max="9734" width="10.85546875" style="10" customWidth="1"/>
    <col min="9735" max="9736" width="0" style="10" hidden="1" customWidth="1"/>
    <col min="9737" max="9737" width="1.85546875" style="10" customWidth="1"/>
    <col min="9738" max="9983" width="9.140625" style="10"/>
    <col min="9984" max="9984" width="2.28515625" style="10" customWidth="1"/>
    <col min="9985" max="9985" width="59.7109375" style="10" customWidth="1"/>
    <col min="9986" max="9986" width="16.140625" style="10" customWidth="1"/>
    <col min="9987" max="9987" width="15.7109375" style="10" customWidth="1"/>
    <col min="9988" max="9988" width="14" style="10" customWidth="1"/>
    <col min="9989" max="9989" width="13.140625" style="10" customWidth="1"/>
    <col min="9990" max="9990" width="10.85546875" style="10" customWidth="1"/>
    <col min="9991" max="9992" width="0" style="10" hidden="1" customWidth="1"/>
    <col min="9993" max="9993" width="1.85546875" style="10" customWidth="1"/>
    <col min="9994" max="10239" width="9.140625" style="10"/>
    <col min="10240" max="10240" width="2.28515625" style="10" customWidth="1"/>
    <col min="10241" max="10241" width="59.7109375" style="10" customWidth="1"/>
    <col min="10242" max="10242" width="16.140625" style="10" customWidth="1"/>
    <col min="10243" max="10243" width="15.7109375" style="10" customWidth="1"/>
    <col min="10244" max="10244" width="14" style="10" customWidth="1"/>
    <col min="10245" max="10245" width="13.140625" style="10" customWidth="1"/>
    <col min="10246" max="10246" width="10.85546875" style="10" customWidth="1"/>
    <col min="10247" max="10248" width="0" style="10" hidden="1" customWidth="1"/>
    <col min="10249" max="10249" width="1.85546875" style="10" customWidth="1"/>
    <col min="10250" max="10495" width="9.140625" style="10"/>
    <col min="10496" max="10496" width="2.28515625" style="10" customWidth="1"/>
    <col min="10497" max="10497" width="59.7109375" style="10" customWidth="1"/>
    <col min="10498" max="10498" width="16.140625" style="10" customWidth="1"/>
    <col min="10499" max="10499" width="15.7109375" style="10" customWidth="1"/>
    <col min="10500" max="10500" width="14" style="10" customWidth="1"/>
    <col min="10501" max="10501" width="13.140625" style="10" customWidth="1"/>
    <col min="10502" max="10502" width="10.85546875" style="10" customWidth="1"/>
    <col min="10503" max="10504" width="0" style="10" hidden="1" customWidth="1"/>
    <col min="10505" max="10505" width="1.85546875" style="10" customWidth="1"/>
    <col min="10506" max="10751" width="9.140625" style="10"/>
    <col min="10752" max="10752" width="2.28515625" style="10" customWidth="1"/>
    <col min="10753" max="10753" width="59.7109375" style="10" customWidth="1"/>
    <col min="10754" max="10754" width="16.140625" style="10" customWidth="1"/>
    <col min="10755" max="10755" width="15.7109375" style="10" customWidth="1"/>
    <col min="10756" max="10756" width="14" style="10" customWidth="1"/>
    <col min="10757" max="10757" width="13.140625" style="10" customWidth="1"/>
    <col min="10758" max="10758" width="10.85546875" style="10" customWidth="1"/>
    <col min="10759" max="10760" width="0" style="10" hidden="1" customWidth="1"/>
    <col min="10761" max="10761" width="1.85546875" style="10" customWidth="1"/>
    <col min="10762" max="11007" width="9.140625" style="10"/>
    <col min="11008" max="11008" width="2.28515625" style="10" customWidth="1"/>
    <col min="11009" max="11009" width="59.7109375" style="10" customWidth="1"/>
    <col min="11010" max="11010" width="16.140625" style="10" customWidth="1"/>
    <col min="11011" max="11011" width="15.7109375" style="10" customWidth="1"/>
    <col min="11012" max="11012" width="14" style="10" customWidth="1"/>
    <col min="11013" max="11013" width="13.140625" style="10" customWidth="1"/>
    <col min="11014" max="11014" width="10.85546875" style="10" customWidth="1"/>
    <col min="11015" max="11016" width="0" style="10" hidden="1" customWidth="1"/>
    <col min="11017" max="11017" width="1.85546875" style="10" customWidth="1"/>
    <col min="11018" max="11263" width="9.140625" style="10"/>
    <col min="11264" max="11264" width="2.28515625" style="10" customWidth="1"/>
    <col min="11265" max="11265" width="59.7109375" style="10" customWidth="1"/>
    <col min="11266" max="11266" width="16.140625" style="10" customWidth="1"/>
    <col min="11267" max="11267" width="15.7109375" style="10" customWidth="1"/>
    <col min="11268" max="11268" width="14" style="10" customWidth="1"/>
    <col min="11269" max="11269" width="13.140625" style="10" customWidth="1"/>
    <col min="11270" max="11270" width="10.85546875" style="10" customWidth="1"/>
    <col min="11271" max="11272" width="0" style="10" hidden="1" customWidth="1"/>
    <col min="11273" max="11273" width="1.85546875" style="10" customWidth="1"/>
    <col min="11274" max="11519" width="9.140625" style="10"/>
    <col min="11520" max="11520" width="2.28515625" style="10" customWidth="1"/>
    <col min="11521" max="11521" width="59.7109375" style="10" customWidth="1"/>
    <col min="11522" max="11522" width="16.140625" style="10" customWidth="1"/>
    <col min="11523" max="11523" width="15.7109375" style="10" customWidth="1"/>
    <col min="11524" max="11524" width="14" style="10" customWidth="1"/>
    <col min="11525" max="11525" width="13.140625" style="10" customWidth="1"/>
    <col min="11526" max="11526" width="10.85546875" style="10" customWidth="1"/>
    <col min="11527" max="11528" width="0" style="10" hidden="1" customWidth="1"/>
    <col min="11529" max="11529" width="1.85546875" style="10" customWidth="1"/>
    <col min="11530" max="11775" width="9.140625" style="10"/>
    <col min="11776" max="11776" width="2.28515625" style="10" customWidth="1"/>
    <col min="11777" max="11777" width="59.7109375" style="10" customWidth="1"/>
    <col min="11778" max="11778" width="16.140625" style="10" customWidth="1"/>
    <col min="11779" max="11779" width="15.7109375" style="10" customWidth="1"/>
    <col min="11780" max="11780" width="14" style="10" customWidth="1"/>
    <col min="11781" max="11781" width="13.140625" style="10" customWidth="1"/>
    <col min="11782" max="11782" width="10.85546875" style="10" customWidth="1"/>
    <col min="11783" max="11784" width="0" style="10" hidden="1" customWidth="1"/>
    <col min="11785" max="11785" width="1.85546875" style="10" customWidth="1"/>
    <col min="11786" max="12031" width="9.140625" style="10"/>
    <col min="12032" max="12032" width="2.28515625" style="10" customWidth="1"/>
    <col min="12033" max="12033" width="59.7109375" style="10" customWidth="1"/>
    <col min="12034" max="12034" width="16.140625" style="10" customWidth="1"/>
    <col min="12035" max="12035" width="15.7109375" style="10" customWidth="1"/>
    <col min="12036" max="12036" width="14" style="10" customWidth="1"/>
    <col min="12037" max="12037" width="13.140625" style="10" customWidth="1"/>
    <col min="12038" max="12038" width="10.85546875" style="10" customWidth="1"/>
    <col min="12039" max="12040" width="0" style="10" hidden="1" customWidth="1"/>
    <col min="12041" max="12041" width="1.85546875" style="10" customWidth="1"/>
    <col min="12042" max="12287" width="9.140625" style="10"/>
    <col min="12288" max="12288" width="2.28515625" style="10" customWidth="1"/>
    <col min="12289" max="12289" width="59.7109375" style="10" customWidth="1"/>
    <col min="12290" max="12290" width="16.140625" style="10" customWidth="1"/>
    <col min="12291" max="12291" width="15.7109375" style="10" customWidth="1"/>
    <col min="12292" max="12292" width="14" style="10" customWidth="1"/>
    <col min="12293" max="12293" width="13.140625" style="10" customWidth="1"/>
    <col min="12294" max="12294" width="10.85546875" style="10" customWidth="1"/>
    <col min="12295" max="12296" width="0" style="10" hidden="1" customWidth="1"/>
    <col min="12297" max="12297" width="1.85546875" style="10" customWidth="1"/>
    <col min="12298" max="12543" width="9.140625" style="10"/>
    <col min="12544" max="12544" width="2.28515625" style="10" customWidth="1"/>
    <col min="12545" max="12545" width="59.7109375" style="10" customWidth="1"/>
    <col min="12546" max="12546" width="16.140625" style="10" customWidth="1"/>
    <col min="12547" max="12547" width="15.7109375" style="10" customWidth="1"/>
    <col min="12548" max="12548" width="14" style="10" customWidth="1"/>
    <col min="12549" max="12549" width="13.140625" style="10" customWidth="1"/>
    <col min="12550" max="12550" width="10.85546875" style="10" customWidth="1"/>
    <col min="12551" max="12552" width="0" style="10" hidden="1" customWidth="1"/>
    <col min="12553" max="12553" width="1.85546875" style="10" customWidth="1"/>
    <col min="12554" max="12799" width="9.140625" style="10"/>
    <col min="12800" max="12800" width="2.28515625" style="10" customWidth="1"/>
    <col min="12801" max="12801" width="59.7109375" style="10" customWidth="1"/>
    <col min="12802" max="12802" width="16.140625" style="10" customWidth="1"/>
    <col min="12803" max="12803" width="15.7109375" style="10" customWidth="1"/>
    <col min="12804" max="12804" width="14" style="10" customWidth="1"/>
    <col min="12805" max="12805" width="13.140625" style="10" customWidth="1"/>
    <col min="12806" max="12806" width="10.85546875" style="10" customWidth="1"/>
    <col min="12807" max="12808" width="0" style="10" hidden="1" customWidth="1"/>
    <col min="12809" max="12809" width="1.85546875" style="10" customWidth="1"/>
    <col min="12810" max="13055" width="9.140625" style="10"/>
    <col min="13056" max="13056" width="2.28515625" style="10" customWidth="1"/>
    <col min="13057" max="13057" width="59.7109375" style="10" customWidth="1"/>
    <col min="13058" max="13058" width="16.140625" style="10" customWidth="1"/>
    <col min="13059" max="13059" width="15.7109375" style="10" customWidth="1"/>
    <col min="13060" max="13060" width="14" style="10" customWidth="1"/>
    <col min="13061" max="13061" width="13.140625" style="10" customWidth="1"/>
    <col min="13062" max="13062" width="10.85546875" style="10" customWidth="1"/>
    <col min="13063" max="13064" width="0" style="10" hidden="1" customWidth="1"/>
    <col min="13065" max="13065" width="1.85546875" style="10" customWidth="1"/>
    <col min="13066" max="13311" width="9.140625" style="10"/>
    <col min="13312" max="13312" width="2.28515625" style="10" customWidth="1"/>
    <col min="13313" max="13313" width="59.7109375" style="10" customWidth="1"/>
    <col min="13314" max="13314" width="16.140625" style="10" customWidth="1"/>
    <col min="13315" max="13315" width="15.7109375" style="10" customWidth="1"/>
    <col min="13316" max="13316" width="14" style="10" customWidth="1"/>
    <col min="13317" max="13317" width="13.140625" style="10" customWidth="1"/>
    <col min="13318" max="13318" width="10.85546875" style="10" customWidth="1"/>
    <col min="13319" max="13320" width="0" style="10" hidden="1" customWidth="1"/>
    <col min="13321" max="13321" width="1.85546875" style="10" customWidth="1"/>
    <col min="13322" max="13567" width="9.140625" style="10"/>
    <col min="13568" max="13568" width="2.28515625" style="10" customWidth="1"/>
    <col min="13569" max="13569" width="59.7109375" style="10" customWidth="1"/>
    <col min="13570" max="13570" width="16.140625" style="10" customWidth="1"/>
    <col min="13571" max="13571" width="15.7109375" style="10" customWidth="1"/>
    <col min="13572" max="13572" width="14" style="10" customWidth="1"/>
    <col min="13573" max="13573" width="13.140625" style="10" customWidth="1"/>
    <col min="13574" max="13574" width="10.85546875" style="10" customWidth="1"/>
    <col min="13575" max="13576" width="0" style="10" hidden="1" customWidth="1"/>
    <col min="13577" max="13577" width="1.85546875" style="10" customWidth="1"/>
    <col min="13578" max="13823" width="9.140625" style="10"/>
    <col min="13824" max="13824" width="2.28515625" style="10" customWidth="1"/>
    <col min="13825" max="13825" width="59.7109375" style="10" customWidth="1"/>
    <col min="13826" max="13826" width="16.140625" style="10" customWidth="1"/>
    <col min="13827" max="13827" width="15.7109375" style="10" customWidth="1"/>
    <col min="13828" max="13828" width="14" style="10" customWidth="1"/>
    <col min="13829" max="13829" width="13.140625" style="10" customWidth="1"/>
    <col min="13830" max="13830" width="10.85546875" style="10" customWidth="1"/>
    <col min="13831" max="13832" width="0" style="10" hidden="1" customWidth="1"/>
    <col min="13833" max="13833" width="1.85546875" style="10" customWidth="1"/>
    <col min="13834" max="14079" width="9.140625" style="10"/>
    <col min="14080" max="14080" width="2.28515625" style="10" customWidth="1"/>
    <col min="14081" max="14081" width="59.7109375" style="10" customWidth="1"/>
    <col min="14082" max="14082" width="16.140625" style="10" customWidth="1"/>
    <col min="14083" max="14083" width="15.7109375" style="10" customWidth="1"/>
    <col min="14084" max="14084" width="14" style="10" customWidth="1"/>
    <col min="14085" max="14085" width="13.140625" style="10" customWidth="1"/>
    <col min="14086" max="14086" width="10.85546875" style="10" customWidth="1"/>
    <col min="14087" max="14088" width="0" style="10" hidden="1" customWidth="1"/>
    <col min="14089" max="14089" width="1.85546875" style="10" customWidth="1"/>
    <col min="14090" max="14335" width="9.140625" style="10"/>
    <col min="14336" max="14336" width="2.28515625" style="10" customWidth="1"/>
    <col min="14337" max="14337" width="59.7109375" style="10" customWidth="1"/>
    <col min="14338" max="14338" width="16.140625" style="10" customWidth="1"/>
    <col min="14339" max="14339" width="15.7109375" style="10" customWidth="1"/>
    <col min="14340" max="14340" width="14" style="10" customWidth="1"/>
    <col min="14341" max="14341" width="13.140625" style="10" customWidth="1"/>
    <col min="14342" max="14342" width="10.85546875" style="10" customWidth="1"/>
    <col min="14343" max="14344" width="0" style="10" hidden="1" customWidth="1"/>
    <col min="14345" max="14345" width="1.85546875" style="10" customWidth="1"/>
    <col min="14346" max="14591" width="9.140625" style="10"/>
    <col min="14592" max="14592" width="2.28515625" style="10" customWidth="1"/>
    <col min="14593" max="14593" width="59.7109375" style="10" customWidth="1"/>
    <col min="14594" max="14594" width="16.140625" style="10" customWidth="1"/>
    <col min="14595" max="14595" width="15.7109375" style="10" customWidth="1"/>
    <col min="14596" max="14596" width="14" style="10" customWidth="1"/>
    <col min="14597" max="14597" width="13.140625" style="10" customWidth="1"/>
    <col min="14598" max="14598" width="10.85546875" style="10" customWidth="1"/>
    <col min="14599" max="14600" width="0" style="10" hidden="1" customWidth="1"/>
    <col min="14601" max="14601" width="1.85546875" style="10" customWidth="1"/>
    <col min="14602" max="14847" width="9.140625" style="10"/>
    <col min="14848" max="14848" width="2.28515625" style="10" customWidth="1"/>
    <col min="14849" max="14849" width="59.7109375" style="10" customWidth="1"/>
    <col min="14850" max="14850" width="16.140625" style="10" customWidth="1"/>
    <col min="14851" max="14851" width="15.7109375" style="10" customWidth="1"/>
    <col min="14852" max="14852" width="14" style="10" customWidth="1"/>
    <col min="14853" max="14853" width="13.140625" style="10" customWidth="1"/>
    <col min="14854" max="14854" width="10.85546875" style="10" customWidth="1"/>
    <col min="14855" max="14856" width="0" style="10" hidden="1" customWidth="1"/>
    <col min="14857" max="14857" width="1.85546875" style="10" customWidth="1"/>
    <col min="14858" max="15103" width="9.140625" style="10"/>
    <col min="15104" max="15104" width="2.28515625" style="10" customWidth="1"/>
    <col min="15105" max="15105" width="59.7109375" style="10" customWidth="1"/>
    <col min="15106" max="15106" width="16.140625" style="10" customWidth="1"/>
    <col min="15107" max="15107" width="15.7109375" style="10" customWidth="1"/>
    <col min="15108" max="15108" width="14" style="10" customWidth="1"/>
    <col min="15109" max="15109" width="13.140625" style="10" customWidth="1"/>
    <col min="15110" max="15110" width="10.85546875" style="10" customWidth="1"/>
    <col min="15111" max="15112" width="0" style="10" hidden="1" customWidth="1"/>
    <col min="15113" max="15113" width="1.85546875" style="10" customWidth="1"/>
    <col min="15114" max="15359" width="9.140625" style="10"/>
    <col min="15360" max="15360" width="2.28515625" style="10" customWidth="1"/>
    <col min="15361" max="15361" width="59.7109375" style="10" customWidth="1"/>
    <col min="15362" max="15362" width="16.140625" style="10" customWidth="1"/>
    <col min="15363" max="15363" width="15.7109375" style="10" customWidth="1"/>
    <col min="15364" max="15364" width="14" style="10" customWidth="1"/>
    <col min="15365" max="15365" width="13.140625" style="10" customWidth="1"/>
    <col min="15366" max="15366" width="10.85546875" style="10" customWidth="1"/>
    <col min="15367" max="15368" width="0" style="10" hidden="1" customWidth="1"/>
    <col min="15369" max="15369" width="1.85546875" style="10" customWidth="1"/>
    <col min="15370" max="15615" width="9.140625" style="10"/>
    <col min="15616" max="15616" width="2.28515625" style="10" customWidth="1"/>
    <col min="15617" max="15617" width="59.7109375" style="10" customWidth="1"/>
    <col min="15618" max="15618" width="16.140625" style="10" customWidth="1"/>
    <col min="15619" max="15619" width="15.7109375" style="10" customWidth="1"/>
    <col min="15620" max="15620" width="14" style="10" customWidth="1"/>
    <col min="15621" max="15621" width="13.140625" style="10" customWidth="1"/>
    <col min="15622" max="15622" width="10.85546875" style="10" customWidth="1"/>
    <col min="15623" max="15624" width="0" style="10" hidden="1" customWidth="1"/>
    <col min="15625" max="15625" width="1.85546875" style="10" customWidth="1"/>
    <col min="15626" max="15871" width="9.140625" style="10"/>
    <col min="15872" max="15872" width="2.28515625" style="10" customWidth="1"/>
    <col min="15873" max="15873" width="59.7109375" style="10" customWidth="1"/>
    <col min="15874" max="15874" width="16.140625" style="10" customWidth="1"/>
    <col min="15875" max="15875" width="15.7109375" style="10" customWidth="1"/>
    <col min="15876" max="15876" width="14" style="10" customWidth="1"/>
    <col min="15877" max="15877" width="13.140625" style="10" customWidth="1"/>
    <col min="15878" max="15878" width="10.85546875" style="10" customWidth="1"/>
    <col min="15879" max="15880" width="0" style="10" hidden="1" customWidth="1"/>
    <col min="15881" max="15881" width="1.85546875" style="10" customWidth="1"/>
    <col min="15882" max="16127" width="9.140625" style="10"/>
    <col min="16128" max="16128" width="2.28515625" style="10" customWidth="1"/>
    <col min="16129" max="16129" width="59.7109375" style="10" customWidth="1"/>
    <col min="16130" max="16130" width="16.140625" style="10" customWidth="1"/>
    <col min="16131" max="16131" width="15.7109375" style="10" customWidth="1"/>
    <col min="16132" max="16132" width="14" style="10" customWidth="1"/>
    <col min="16133" max="16133" width="13.140625" style="10" customWidth="1"/>
    <col min="16134" max="16134" width="10.85546875" style="10" customWidth="1"/>
    <col min="16135" max="16136" width="0" style="10" hidden="1" customWidth="1"/>
    <col min="16137" max="16137" width="1.85546875" style="10" customWidth="1"/>
    <col min="16138" max="16384" width="9.140625" style="10"/>
  </cols>
  <sheetData>
    <row r="2" spans="1:6" ht="27.75" customHeight="1" x14ac:dyDescent="0.25">
      <c r="A2" s="221"/>
      <c r="B2" s="686" t="s">
        <v>468</v>
      </c>
      <c r="C2" s="686"/>
      <c r="D2" s="8"/>
      <c r="E2" s="8"/>
      <c r="F2" s="221"/>
    </row>
    <row r="3" spans="1:6" ht="15.75" x14ac:dyDescent="0.25">
      <c r="D3" s="221"/>
      <c r="E3" s="12"/>
      <c r="F3" s="12"/>
    </row>
    <row r="4" spans="1:6" ht="12.75" customHeight="1" x14ac:dyDescent="0.25">
      <c r="A4" s="221"/>
      <c r="B4" s="534" t="s">
        <v>408</v>
      </c>
      <c r="C4" s="534"/>
      <c r="D4" s="8"/>
      <c r="E4" s="8"/>
    </row>
    <row r="5" spans="1:6" x14ac:dyDescent="0.25">
      <c r="D5" s="10"/>
    </row>
    <row r="6" spans="1:6" ht="13.5" thickBot="1" x14ac:dyDescent="0.3">
      <c r="D6" s="10"/>
    </row>
    <row r="7" spans="1:6" ht="43.5" customHeight="1" thickBot="1" x14ac:dyDescent="0.3">
      <c r="A7" s="225" t="s">
        <v>262</v>
      </c>
      <c r="B7" s="520" t="s">
        <v>38</v>
      </c>
      <c r="C7" s="228" t="s">
        <v>26</v>
      </c>
      <c r="D7" s="10"/>
    </row>
    <row r="8" spans="1:6" ht="15" customHeight="1" x14ac:dyDescent="0.25">
      <c r="A8" s="226" t="s">
        <v>263</v>
      </c>
      <c r="B8" s="222" t="s">
        <v>267</v>
      </c>
      <c r="C8" s="318">
        <f>4014360+127440</f>
        <v>4141800</v>
      </c>
      <c r="D8" s="10"/>
    </row>
    <row r="9" spans="1:6" ht="15" customHeight="1" x14ac:dyDescent="0.25">
      <c r="A9" s="226" t="s">
        <v>264</v>
      </c>
      <c r="B9" s="222" t="s">
        <v>268</v>
      </c>
      <c r="C9" s="318">
        <f>3328000+156000</f>
        <v>3484000</v>
      </c>
      <c r="D9" s="10"/>
    </row>
    <row r="10" spans="1:6" ht="15" customHeight="1" x14ac:dyDescent="0.25">
      <c r="A10" s="226" t="s">
        <v>265</v>
      </c>
      <c r="B10" s="222" t="s">
        <v>269</v>
      </c>
      <c r="C10" s="318">
        <f>451053+104592</f>
        <v>555645</v>
      </c>
      <c r="D10" s="10"/>
    </row>
    <row r="11" spans="1:6" ht="15" customHeight="1" x14ac:dyDescent="0.25">
      <c r="A11" s="226" t="s">
        <v>266</v>
      </c>
      <c r="B11" s="222" t="s">
        <v>270</v>
      </c>
      <c r="C11" s="318">
        <f>951280+40480</f>
        <v>991760</v>
      </c>
      <c r="D11" s="10"/>
    </row>
    <row r="12" spans="1:6" ht="15" customHeight="1" x14ac:dyDescent="0.25">
      <c r="A12" s="226" t="s">
        <v>271</v>
      </c>
      <c r="B12" s="222" t="s">
        <v>27</v>
      </c>
      <c r="C12" s="318">
        <f>6000000+600000</f>
        <v>6600000</v>
      </c>
      <c r="D12" s="10"/>
    </row>
    <row r="13" spans="1:6" ht="15" customHeight="1" x14ac:dyDescent="0.25">
      <c r="A13" s="226" t="s">
        <v>272</v>
      </c>
      <c r="B13" s="222" t="s">
        <v>273</v>
      </c>
      <c r="C13" s="319">
        <f>68850+4050</f>
        <v>72900</v>
      </c>
      <c r="D13" s="10"/>
    </row>
    <row r="14" spans="1:6" ht="15" customHeight="1" x14ac:dyDescent="0.25">
      <c r="A14" s="229" t="s">
        <v>279</v>
      </c>
      <c r="B14" s="521" t="s">
        <v>274</v>
      </c>
      <c r="C14" s="318">
        <v>4640216</v>
      </c>
      <c r="D14" s="10"/>
    </row>
    <row r="15" spans="1:6" ht="15" customHeight="1" x14ac:dyDescent="0.25">
      <c r="A15" s="227" t="s">
        <v>285</v>
      </c>
      <c r="B15" s="223" t="s">
        <v>28</v>
      </c>
      <c r="C15" s="320">
        <f>SUM(C8:C14)</f>
        <v>20486321</v>
      </c>
      <c r="D15" s="10"/>
    </row>
    <row r="16" spans="1:6" ht="15" customHeight="1" x14ac:dyDescent="0.25">
      <c r="A16" s="227" t="s">
        <v>286</v>
      </c>
      <c r="B16" s="223" t="s">
        <v>29</v>
      </c>
      <c r="C16" s="318">
        <v>0</v>
      </c>
      <c r="D16" s="10"/>
    </row>
    <row r="17" spans="1:4" ht="15" hidden="1" customHeight="1" x14ac:dyDescent="0.25">
      <c r="A17" s="226" t="s">
        <v>275</v>
      </c>
      <c r="B17" s="224" t="s">
        <v>30</v>
      </c>
      <c r="C17" s="318"/>
      <c r="D17" s="10"/>
    </row>
    <row r="18" spans="1:4" ht="15" hidden="1" customHeight="1" x14ac:dyDescent="0.25">
      <c r="A18" s="226" t="s">
        <v>276</v>
      </c>
      <c r="B18" s="222" t="s">
        <v>31</v>
      </c>
      <c r="C18" s="318"/>
      <c r="D18" s="10"/>
    </row>
    <row r="19" spans="1:4" ht="22.5" customHeight="1" x14ac:dyDescent="0.25">
      <c r="A19" s="226" t="s">
        <v>278</v>
      </c>
      <c r="B19" s="222" t="s">
        <v>32</v>
      </c>
      <c r="C19" s="318">
        <v>5455285</v>
      </c>
      <c r="D19" s="10"/>
    </row>
    <row r="20" spans="1:4" ht="15" customHeight="1" x14ac:dyDescent="0.25">
      <c r="A20" s="226" t="s">
        <v>277</v>
      </c>
      <c r="B20" s="222" t="s">
        <v>33</v>
      </c>
      <c r="C20" s="318">
        <f>2059300+180000</f>
        <v>2239300</v>
      </c>
      <c r="D20" s="10"/>
    </row>
    <row r="21" spans="1:4" ht="15" customHeight="1" x14ac:dyDescent="0.25">
      <c r="A21" s="226" t="s">
        <v>280</v>
      </c>
      <c r="B21" s="222" t="s">
        <v>22</v>
      </c>
      <c r="C21" s="318">
        <f>381130+82000</f>
        <v>463130</v>
      </c>
      <c r="D21" s="10"/>
    </row>
    <row r="22" spans="1:4" ht="15" customHeight="1" x14ac:dyDescent="0.25">
      <c r="A22" s="226" t="s">
        <v>409</v>
      </c>
      <c r="B22" s="222" t="s">
        <v>410</v>
      </c>
      <c r="C22" s="318">
        <f>4590600+551700</f>
        <v>5142300</v>
      </c>
      <c r="D22" s="10"/>
    </row>
    <row r="23" spans="1:4" ht="31.5" customHeight="1" x14ac:dyDescent="0.25">
      <c r="A23" s="233" t="s">
        <v>284</v>
      </c>
      <c r="B23" s="223" t="s">
        <v>445</v>
      </c>
      <c r="C23" s="320">
        <f>SUM(C19:C22)</f>
        <v>13300015</v>
      </c>
      <c r="D23" s="10"/>
    </row>
    <row r="24" spans="1:4" ht="15.75" customHeight="1" x14ac:dyDescent="0.25">
      <c r="A24" s="230" t="s">
        <v>281</v>
      </c>
      <c r="B24" s="222" t="s">
        <v>34</v>
      </c>
      <c r="C24" s="318">
        <v>196746</v>
      </c>
      <c r="D24" s="10"/>
    </row>
    <row r="25" spans="1:4" s="232" customFormat="1" ht="24" customHeight="1" x14ac:dyDescent="0.25">
      <c r="A25" s="231" t="s">
        <v>283</v>
      </c>
      <c r="B25" s="223" t="s">
        <v>282</v>
      </c>
      <c r="C25" s="320">
        <f>SUM(C24)</f>
        <v>196746</v>
      </c>
    </row>
    <row r="26" spans="1:4" s="232" customFormat="1" ht="24" customHeight="1" x14ac:dyDescent="0.25">
      <c r="A26" s="235" t="s">
        <v>288</v>
      </c>
      <c r="B26" s="234" t="s">
        <v>287</v>
      </c>
      <c r="C26" s="318">
        <v>2270000</v>
      </c>
    </row>
    <row r="27" spans="1:4" ht="17.25" customHeight="1" x14ac:dyDescent="0.25">
      <c r="A27" s="233" t="s">
        <v>289</v>
      </c>
      <c r="B27" s="223" t="s">
        <v>35</v>
      </c>
      <c r="C27" s="320">
        <f>C26</f>
        <v>2270000</v>
      </c>
      <c r="D27" s="10"/>
    </row>
    <row r="28" spans="1:4" ht="26.25" customHeight="1" thickBot="1" x14ac:dyDescent="0.3">
      <c r="A28" s="444"/>
      <c r="B28" s="445" t="s">
        <v>444</v>
      </c>
      <c r="C28" s="320">
        <v>3443155</v>
      </c>
      <c r="D28" s="10"/>
    </row>
    <row r="29" spans="1:4" ht="16.5" customHeight="1" thickBot="1" x14ac:dyDescent="0.3">
      <c r="A29" s="522"/>
      <c r="B29" s="523" t="s">
        <v>36</v>
      </c>
      <c r="C29" s="524">
        <f>SUM(C15+C23+C25+C27+C28)</f>
        <v>39696237</v>
      </c>
      <c r="D29" s="10"/>
    </row>
    <row r="30" spans="1:4" ht="15" customHeight="1" x14ac:dyDescent="0.25">
      <c r="A30" s="519"/>
      <c r="B30" s="519"/>
      <c r="C30" s="519"/>
      <c r="D30" s="10"/>
    </row>
    <row r="31" spans="1:4" ht="24" customHeight="1" x14ac:dyDescent="0.25">
      <c r="D31" s="10"/>
    </row>
  </sheetData>
  <sheetProtection selectLockedCells="1" selectUnlockedCells="1"/>
  <mergeCells count="2">
    <mergeCell ref="B2:C2"/>
    <mergeCell ref="B4:C4"/>
  </mergeCells>
  <phoneticPr fontId="46" type="noConversion"/>
  <printOptions horizontalCentered="1"/>
  <pageMargins left="1.1811023622047245" right="1.1811023622047245" top="1.4173228346456694" bottom="0.98425196850393704" header="0.6692913385826772" footer="0.51181102362204722"/>
  <pageSetup paperSize="9" scale="85" firstPageNumber="0" orientation="portrait" horizontalDpi="300" verticalDpi="300" r:id="rId1"/>
  <headerFooter alignWithMargins="0">
    <oddHeader xml:space="preserve">&amp;C&amp;12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J35"/>
  <sheetViews>
    <sheetView view="pageBreakPreview" zoomScale="60" zoomScaleNormal="140" workbookViewId="0">
      <selection activeCell="I13" sqref="I13"/>
    </sheetView>
  </sheetViews>
  <sheetFormatPr defaultRowHeight="12.75" x14ac:dyDescent="0.2"/>
  <cols>
    <col min="1" max="1" width="2.5703125" style="85" customWidth="1"/>
    <col min="2" max="2" width="3.85546875" style="85" customWidth="1"/>
    <col min="3" max="3" width="30.7109375" style="85" customWidth="1"/>
    <col min="4" max="4" width="12.5703125" style="85" customWidth="1"/>
    <col min="5" max="5" width="11.42578125" style="85" customWidth="1"/>
    <col min="6" max="7" width="11.140625" style="85" customWidth="1"/>
    <col min="8" max="257" width="9.140625" style="85"/>
    <col min="258" max="258" width="2.5703125" style="85" customWidth="1"/>
    <col min="259" max="259" width="3.85546875" style="85" customWidth="1"/>
    <col min="260" max="260" width="30.7109375" style="85" customWidth="1"/>
    <col min="261" max="261" width="10.85546875" style="85" customWidth="1"/>
    <col min="262" max="263" width="11.140625" style="85" customWidth="1"/>
    <col min="264" max="513" width="9.140625" style="85"/>
    <col min="514" max="514" width="2.5703125" style="85" customWidth="1"/>
    <col min="515" max="515" width="3.85546875" style="85" customWidth="1"/>
    <col min="516" max="516" width="30.7109375" style="85" customWidth="1"/>
    <col min="517" max="517" width="10.85546875" style="85" customWidth="1"/>
    <col min="518" max="519" width="11.140625" style="85" customWidth="1"/>
    <col min="520" max="769" width="9.140625" style="85"/>
    <col min="770" max="770" width="2.5703125" style="85" customWidth="1"/>
    <col min="771" max="771" width="3.85546875" style="85" customWidth="1"/>
    <col min="772" max="772" width="30.7109375" style="85" customWidth="1"/>
    <col min="773" max="773" width="10.85546875" style="85" customWidth="1"/>
    <col min="774" max="775" width="11.140625" style="85" customWidth="1"/>
    <col min="776" max="1025" width="9.140625" style="85"/>
    <col min="1026" max="1026" width="2.5703125" style="85" customWidth="1"/>
    <col min="1027" max="1027" width="3.85546875" style="85" customWidth="1"/>
    <col min="1028" max="1028" width="30.7109375" style="85" customWidth="1"/>
    <col min="1029" max="1029" width="10.85546875" style="85" customWidth="1"/>
    <col min="1030" max="1031" width="11.140625" style="85" customWidth="1"/>
    <col min="1032" max="1281" width="9.140625" style="85"/>
    <col min="1282" max="1282" width="2.5703125" style="85" customWidth="1"/>
    <col min="1283" max="1283" width="3.85546875" style="85" customWidth="1"/>
    <col min="1284" max="1284" width="30.7109375" style="85" customWidth="1"/>
    <col min="1285" max="1285" width="10.85546875" style="85" customWidth="1"/>
    <col min="1286" max="1287" width="11.140625" style="85" customWidth="1"/>
    <col min="1288" max="1537" width="9.140625" style="85"/>
    <col min="1538" max="1538" width="2.5703125" style="85" customWidth="1"/>
    <col min="1539" max="1539" width="3.85546875" style="85" customWidth="1"/>
    <col min="1540" max="1540" width="30.7109375" style="85" customWidth="1"/>
    <col min="1541" max="1541" width="10.85546875" style="85" customWidth="1"/>
    <col min="1542" max="1543" width="11.140625" style="85" customWidth="1"/>
    <col min="1544" max="1793" width="9.140625" style="85"/>
    <col min="1794" max="1794" width="2.5703125" style="85" customWidth="1"/>
    <col min="1795" max="1795" width="3.85546875" style="85" customWidth="1"/>
    <col min="1796" max="1796" width="30.7109375" style="85" customWidth="1"/>
    <col min="1797" max="1797" width="10.85546875" style="85" customWidth="1"/>
    <col min="1798" max="1799" width="11.140625" style="85" customWidth="1"/>
    <col min="1800" max="2049" width="9.140625" style="85"/>
    <col min="2050" max="2050" width="2.5703125" style="85" customWidth="1"/>
    <col min="2051" max="2051" width="3.85546875" style="85" customWidth="1"/>
    <col min="2052" max="2052" width="30.7109375" style="85" customWidth="1"/>
    <col min="2053" max="2053" width="10.85546875" style="85" customWidth="1"/>
    <col min="2054" max="2055" width="11.140625" style="85" customWidth="1"/>
    <col min="2056" max="2305" width="9.140625" style="85"/>
    <col min="2306" max="2306" width="2.5703125" style="85" customWidth="1"/>
    <col min="2307" max="2307" width="3.85546875" style="85" customWidth="1"/>
    <col min="2308" max="2308" width="30.7109375" style="85" customWidth="1"/>
    <col min="2309" max="2309" width="10.85546875" style="85" customWidth="1"/>
    <col min="2310" max="2311" width="11.140625" style="85" customWidth="1"/>
    <col min="2312" max="2561" width="9.140625" style="85"/>
    <col min="2562" max="2562" width="2.5703125" style="85" customWidth="1"/>
    <col min="2563" max="2563" width="3.85546875" style="85" customWidth="1"/>
    <col min="2564" max="2564" width="30.7109375" style="85" customWidth="1"/>
    <col min="2565" max="2565" width="10.85546875" style="85" customWidth="1"/>
    <col min="2566" max="2567" width="11.140625" style="85" customWidth="1"/>
    <col min="2568" max="2817" width="9.140625" style="85"/>
    <col min="2818" max="2818" width="2.5703125" style="85" customWidth="1"/>
    <col min="2819" max="2819" width="3.85546875" style="85" customWidth="1"/>
    <col min="2820" max="2820" width="30.7109375" style="85" customWidth="1"/>
    <col min="2821" max="2821" width="10.85546875" style="85" customWidth="1"/>
    <col min="2822" max="2823" width="11.140625" style="85" customWidth="1"/>
    <col min="2824" max="3073" width="9.140625" style="85"/>
    <col min="3074" max="3074" width="2.5703125" style="85" customWidth="1"/>
    <col min="3075" max="3075" width="3.85546875" style="85" customWidth="1"/>
    <col min="3076" max="3076" width="30.7109375" style="85" customWidth="1"/>
    <col min="3077" max="3077" width="10.85546875" style="85" customWidth="1"/>
    <col min="3078" max="3079" width="11.140625" style="85" customWidth="1"/>
    <col min="3080" max="3329" width="9.140625" style="85"/>
    <col min="3330" max="3330" width="2.5703125" style="85" customWidth="1"/>
    <col min="3331" max="3331" width="3.85546875" style="85" customWidth="1"/>
    <col min="3332" max="3332" width="30.7109375" style="85" customWidth="1"/>
    <col min="3333" max="3333" width="10.85546875" style="85" customWidth="1"/>
    <col min="3334" max="3335" width="11.140625" style="85" customWidth="1"/>
    <col min="3336" max="3585" width="9.140625" style="85"/>
    <col min="3586" max="3586" width="2.5703125" style="85" customWidth="1"/>
    <col min="3587" max="3587" width="3.85546875" style="85" customWidth="1"/>
    <col min="3588" max="3588" width="30.7109375" style="85" customWidth="1"/>
    <col min="3589" max="3589" width="10.85546875" style="85" customWidth="1"/>
    <col min="3590" max="3591" width="11.140625" style="85" customWidth="1"/>
    <col min="3592" max="3841" width="9.140625" style="85"/>
    <col min="3842" max="3842" width="2.5703125" style="85" customWidth="1"/>
    <col min="3843" max="3843" width="3.85546875" style="85" customWidth="1"/>
    <col min="3844" max="3844" width="30.7109375" style="85" customWidth="1"/>
    <col min="3845" max="3845" width="10.85546875" style="85" customWidth="1"/>
    <col min="3846" max="3847" width="11.140625" style="85" customWidth="1"/>
    <col min="3848" max="4097" width="9.140625" style="85"/>
    <col min="4098" max="4098" width="2.5703125" style="85" customWidth="1"/>
    <col min="4099" max="4099" width="3.85546875" style="85" customWidth="1"/>
    <col min="4100" max="4100" width="30.7109375" style="85" customWidth="1"/>
    <col min="4101" max="4101" width="10.85546875" style="85" customWidth="1"/>
    <col min="4102" max="4103" width="11.140625" style="85" customWidth="1"/>
    <col min="4104" max="4353" width="9.140625" style="85"/>
    <col min="4354" max="4354" width="2.5703125" style="85" customWidth="1"/>
    <col min="4355" max="4355" width="3.85546875" style="85" customWidth="1"/>
    <col min="4356" max="4356" width="30.7109375" style="85" customWidth="1"/>
    <col min="4357" max="4357" width="10.85546875" style="85" customWidth="1"/>
    <col min="4358" max="4359" width="11.140625" style="85" customWidth="1"/>
    <col min="4360" max="4609" width="9.140625" style="85"/>
    <col min="4610" max="4610" width="2.5703125" style="85" customWidth="1"/>
    <col min="4611" max="4611" width="3.85546875" style="85" customWidth="1"/>
    <col min="4612" max="4612" width="30.7109375" style="85" customWidth="1"/>
    <col min="4613" max="4613" width="10.85546875" style="85" customWidth="1"/>
    <col min="4614" max="4615" width="11.140625" style="85" customWidth="1"/>
    <col min="4616" max="4865" width="9.140625" style="85"/>
    <col min="4866" max="4866" width="2.5703125" style="85" customWidth="1"/>
    <col min="4867" max="4867" width="3.85546875" style="85" customWidth="1"/>
    <col min="4868" max="4868" width="30.7109375" style="85" customWidth="1"/>
    <col min="4869" max="4869" width="10.85546875" style="85" customWidth="1"/>
    <col min="4870" max="4871" width="11.140625" style="85" customWidth="1"/>
    <col min="4872" max="5121" width="9.140625" style="85"/>
    <col min="5122" max="5122" width="2.5703125" style="85" customWidth="1"/>
    <col min="5123" max="5123" width="3.85546875" style="85" customWidth="1"/>
    <col min="5124" max="5124" width="30.7109375" style="85" customWidth="1"/>
    <col min="5125" max="5125" width="10.85546875" style="85" customWidth="1"/>
    <col min="5126" max="5127" width="11.140625" style="85" customWidth="1"/>
    <col min="5128" max="5377" width="9.140625" style="85"/>
    <col min="5378" max="5378" width="2.5703125" style="85" customWidth="1"/>
    <col min="5379" max="5379" width="3.85546875" style="85" customWidth="1"/>
    <col min="5380" max="5380" width="30.7109375" style="85" customWidth="1"/>
    <col min="5381" max="5381" width="10.85546875" style="85" customWidth="1"/>
    <col min="5382" max="5383" width="11.140625" style="85" customWidth="1"/>
    <col min="5384" max="5633" width="9.140625" style="85"/>
    <col min="5634" max="5634" width="2.5703125" style="85" customWidth="1"/>
    <col min="5635" max="5635" width="3.85546875" style="85" customWidth="1"/>
    <col min="5636" max="5636" width="30.7109375" style="85" customWidth="1"/>
    <col min="5637" max="5637" width="10.85546875" style="85" customWidth="1"/>
    <col min="5638" max="5639" width="11.140625" style="85" customWidth="1"/>
    <col min="5640" max="5889" width="9.140625" style="85"/>
    <col min="5890" max="5890" width="2.5703125" style="85" customWidth="1"/>
    <col min="5891" max="5891" width="3.85546875" style="85" customWidth="1"/>
    <col min="5892" max="5892" width="30.7109375" style="85" customWidth="1"/>
    <col min="5893" max="5893" width="10.85546875" style="85" customWidth="1"/>
    <col min="5894" max="5895" width="11.140625" style="85" customWidth="1"/>
    <col min="5896" max="6145" width="9.140625" style="85"/>
    <col min="6146" max="6146" width="2.5703125" style="85" customWidth="1"/>
    <col min="6147" max="6147" width="3.85546875" style="85" customWidth="1"/>
    <col min="6148" max="6148" width="30.7109375" style="85" customWidth="1"/>
    <col min="6149" max="6149" width="10.85546875" style="85" customWidth="1"/>
    <col min="6150" max="6151" width="11.140625" style="85" customWidth="1"/>
    <col min="6152" max="6401" width="9.140625" style="85"/>
    <col min="6402" max="6402" width="2.5703125" style="85" customWidth="1"/>
    <col min="6403" max="6403" width="3.85546875" style="85" customWidth="1"/>
    <col min="6404" max="6404" width="30.7109375" style="85" customWidth="1"/>
    <col min="6405" max="6405" width="10.85546875" style="85" customWidth="1"/>
    <col min="6406" max="6407" width="11.140625" style="85" customWidth="1"/>
    <col min="6408" max="6657" width="9.140625" style="85"/>
    <col min="6658" max="6658" width="2.5703125" style="85" customWidth="1"/>
    <col min="6659" max="6659" width="3.85546875" style="85" customWidth="1"/>
    <col min="6660" max="6660" width="30.7109375" style="85" customWidth="1"/>
    <col min="6661" max="6661" width="10.85546875" style="85" customWidth="1"/>
    <col min="6662" max="6663" width="11.140625" style="85" customWidth="1"/>
    <col min="6664" max="6913" width="9.140625" style="85"/>
    <col min="6914" max="6914" width="2.5703125" style="85" customWidth="1"/>
    <col min="6915" max="6915" width="3.85546875" style="85" customWidth="1"/>
    <col min="6916" max="6916" width="30.7109375" style="85" customWidth="1"/>
    <col min="6917" max="6917" width="10.85546875" style="85" customWidth="1"/>
    <col min="6918" max="6919" width="11.140625" style="85" customWidth="1"/>
    <col min="6920" max="7169" width="9.140625" style="85"/>
    <col min="7170" max="7170" width="2.5703125" style="85" customWidth="1"/>
    <col min="7171" max="7171" width="3.85546875" style="85" customWidth="1"/>
    <col min="7172" max="7172" width="30.7109375" style="85" customWidth="1"/>
    <col min="7173" max="7173" width="10.85546875" style="85" customWidth="1"/>
    <col min="7174" max="7175" width="11.140625" style="85" customWidth="1"/>
    <col min="7176" max="7425" width="9.140625" style="85"/>
    <col min="7426" max="7426" width="2.5703125" style="85" customWidth="1"/>
    <col min="7427" max="7427" width="3.85546875" style="85" customWidth="1"/>
    <col min="7428" max="7428" width="30.7109375" style="85" customWidth="1"/>
    <col min="7429" max="7429" width="10.85546875" style="85" customWidth="1"/>
    <col min="7430" max="7431" width="11.140625" style="85" customWidth="1"/>
    <col min="7432" max="7681" width="9.140625" style="85"/>
    <col min="7682" max="7682" width="2.5703125" style="85" customWidth="1"/>
    <col min="7683" max="7683" width="3.85546875" style="85" customWidth="1"/>
    <col min="7684" max="7684" width="30.7109375" style="85" customWidth="1"/>
    <col min="7685" max="7685" width="10.85546875" style="85" customWidth="1"/>
    <col min="7686" max="7687" width="11.140625" style="85" customWidth="1"/>
    <col min="7688" max="7937" width="9.140625" style="85"/>
    <col min="7938" max="7938" width="2.5703125" style="85" customWidth="1"/>
    <col min="7939" max="7939" width="3.85546875" style="85" customWidth="1"/>
    <col min="7940" max="7940" width="30.7109375" style="85" customWidth="1"/>
    <col min="7941" max="7941" width="10.85546875" style="85" customWidth="1"/>
    <col min="7942" max="7943" width="11.140625" style="85" customWidth="1"/>
    <col min="7944" max="8193" width="9.140625" style="85"/>
    <col min="8194" max="8194" width="2.5703125" style="85" customWidth="1"/>
    <col min="8195" max="8195" width="3.85546875" style="85" customWidth="1"/>
    <col min="8196" max="8196" width="30.7109375" style="85" customWidth="1"/>
    <col min="8197" max="8197" width="10.85546875" style="85" customWidth="1"/>
    <col min="8198" max="8199" width="11.140625" style="85" customWidth="1"/>
    <col min="8200" max="8449" width="9.140625" style="85"/>
    <col min="8450" max="8450" width="2.5703125" style="85" customWidth="1"/>
    <col min="8451" max="8451" width="3.85546875" style="85" customWidth="1"/>
    <col min="8452" max="8452" width="30.7109375" style="85" customWidth="1"/>
    <col min="8453" max="8453" width="10.85546875" style="85" customWidth="1"/>
    <col min="8454" max="8455" width="11.140625" style="85" customWidth="1"/>
    <col min="8456" max="8705" width="9.140625" style="85"/>
    <col min="8706" max="8706" width="2.5703125" style="85" customWidth="1"/>
    <col min="8707" max="8707" width="3.85546875" style="85" customWidth="1"/>
    <col min="8708" max="8708" width="30.7109375" style="85" customWidth="1"/>
    <col min="8709" max="8709" width="10.85546875" style="85" customWidth="1"/>
    <col min="8710" max="8711" width="11.140625" style="85" customWidth="1"/>
    <col min="8712" max="8961" width="9.140625" style="85"/>
    <col min="8962" max="8962" width="2.5703125" style="85" customWidth="1"/>
    <col min="8963" max="8963" width="3.85546875" style="85" customWidth="1"/>
    <col min="8964" max="8964" width="30.7109375" style="85" customWidth="1"/>
    <col min="8965" max="8965" width="10.85546875" style="85" customWidth="1"/>
    <col min="8966" max="8967" width="11.140625" style="85" customWidth="1"/>
    <col min="8968" max="9217" width="9.140625" style="85"/>
    <col min="9218" max="9218" width="2.5703125" style="85" customWidth="1"/>
    <col min="9219" max="9219" width="3.85546875" style="85" customWidth="1"/>
    <col min="9220" max="9220" width="30.7109375" style="85" customWidth="1"/>
    <col min="9221" max="9221" width="10.85546875" style="85" customWidth="1"/>
    <col min="9222" max="9223" width="11.140625" style="85" customWidth="1"/>
    <col min="9224" max="9473" width="9.140625" style="85"/>
    <col min="9474" max="9474" width="2.5703125" style="85" customWidth="1"/>
    <col min="9475" max="9475" width="3.85546875" style="85" customWidth="1"/>
    <col min="9476" max="9476" width="30.7109375" style="85" customWidth="1"/>
    <col min="9477" max="9477" width="10.85546875" style="85" customWidth="1"/>
    <col min="9478" max="9479" width="11.140625" style="85" customWidth="1"/>
    <col min="9480" max="9729" width="9.140625" style="85"/>
    <col min="9730" max="9730" width="2.5703125" style="85" customWidth="1"/>
    <col min="9731" max="9731" width="3.85546875" style="85" customWidth="1"/>
    <col min="9732" max="9732" width="30.7109375" style="85" customWidth="1"/>
    <col min="9733" max="9733" width="10.85546875" style="85" customWidth="1"/>
    <col min="9734" max="9735" width="11.140625" style="85" customWidth="1"/>
    <col min="9736" max="9985" width="9.140625" style="85"/>
    <col min="9986" max="9986" width="2.5703125" style="85" customWidth="1"/>
    <col min="9987" max="9987" width="3.85546875" style="85" customWidth="1"/>
    <col min="9988" max="9988" width="30.7109375" style="85" customWidth="1"/>
    <col min="9989" max="9989" width="10.85546875" style="85" customWidth="1"/>
    <col min="9990" max="9991" width="11.140625" style="85" customWidth="1"/>
    <col min="9992" max="10241" width="9.140625" style="85"/>
    <col min="10242" max="10242" width="2.5703125" style="85" customWidth="1"/>
    <col min="10243" max="10243" width="3.85546875" style="85" customWidth="1"/>
    <col min="10244" max="10244" width="30.7109375" style="85" customWidth="1"/>
    <col min="10245" max="10245" width="10.85546875" style="85" customWidth="1"/>
    <col min="10246" max="10247" width="11.140625" style="85" customWidth="1"/>
    <col min="10248" max="10497" width="9.140625" style="85"/>
    <col min="10498" max="10498" width="2.5703125" style="85" customWidth="1"/>
    <col min="10499" max="10499" width="3.85546875" style="85" customWidth="1"/>
    <col min="10500" max="10500" width="30.7109375" style="85" customWidth="1"/>
    <col min="10501" max="10501" width="10.85546875" style="85" customWidth="1"/>
    <col min="10502" max="10503" width="11.140625" style="85" customWidth="1"/>
    <col min="10504" max="10753" width="9.140625" style="85"/>
    <col min="10754" max="10754" width="2.5703125" style="85" customWidth="1"/>
    <col min="10755" max="10755" width="3.85546875" style="85" customWidth="1"/>
    <col min="10756" max="10756" width="30.7109375" style="85" customWidth="1"/>
    <col min="10757" max="10757" width="10.85546875" style="85" customWidth="1"/>
    <col min="10758" max="10759" width="11.140625" style="85" customWidth="1"/>
    <col min="10760" max="11009" width="9.140625" style="85"/>
    <col min="11010" max="11010" width="2.5703125" style="85" customWidth="1"/>
    <col min="11011" max="11011" width="3.85546875" style="85" customWidth="1"/>
    <col min="11012" max="11012" width="30.7109375" style="85" customWidth="1"/>
    <col min="11013" max="11013" width="10.85546875" style="85" customWidth="1"/>
    <col min="11014" max="11015" width="11.140625" style="85" customWidth="1"/>
    <col min="11016" max="11265" width="9.140625" style="85"/>
    <col min="11266" max="11266" width="2.5703125" style="85" customWidth="1"/>
    <col min="11267" max="11267" width="3.85546875" style="85" customWidth="1"/>
    <col min="11268" max="11268" width="30.7109375" style="85" customWidth="1"/>
    <col min="11269" max="11269" width="10.85546875" style="85" customWidth="1"/>
    <col min="11270" max="11271" width="11.140625" style="85" customWidth="1"/>
    <col min="11272" max="11521" width="9.140625" style="85"/>
    <col min="11522" max="11522" width="2.5703125" style="85" customWidth="1"/>
    <col min="11523" max="11523" width="3.85546875" style="85" customWidth="1"/>
    <col min="11524" max="11524" width="30.7109375" style="85" customWidth="1"/>
    <col min="11525" max="11525" width="10.85546875" style="85" customWidth="1"/>
    <col min="11526" max="11527" width="11.140625" style="85" customWidth="1"/>
    <col min="11528" max="11777" width="9.140625" style="85"/>
    <col min="11778" max="11778" width="2.5703125" style="85" customWidth="1"/>
    <col min="11779" max="11779" width="3.85546875" style="85" customWidth="1"/>
    <col min="11780" max="11780" width="30.7109375" style="85" customWidth="1"/>
    <col min="11781" max="11781" width="10.85546875" style="85" customWidth="1"/>
    <col min="11782" max="11783" width="11.140625" style="85" customWidth="1"/>
    <col min="11784" max="12033" width="9.140625" style="85"/>
    <col min="12034" max="12034" width="2.5703125" style="85" customWidth="1"/>
    <col min="12035" max="12035" width="3.85546875" style="85" customWidth="1"/>
    <col min="12036" max="12036" width="30.7109375" style="85" customWidth="1"/>
    <col min="12037" max="12037" width="10.85546875" style="85" customWidth="1"/>
    <col min="12038" max="12039" width="11.140625" style="85" customWidth="1"/>
    <col min="12040" max="12289" width="9.140625" style="85"/>
    <col min="12290" max="12290" width="2.5703125" style="85" customWidth="1"/>
    <col min="12291" max="12291" width="3.85546875" style="85" customWidth="1"/>
    <col min="12292" max="12292" width="30.7109375" style="85" customWidth="1"/>
    <col min="12293" max="12293" width="10.85546875" style="85" customWidth="1"/>
    <col min="12294" max="12295" width="11.140625" style="85" customWidth="1"/>
    <col min="12296" max="12545" width="9.140625" style="85"/>
    <col min="12546" max="12546" width="2.5703125" style="85" customWidth="1"/>
    <col min="12547" max="12547" width="3.85546875" style="85" customWidth="1"/>
    <col min="12548" max="12548" width="30.7109375" style="85" customWidth="1"/>
    <col min="12549" max="12549" width="10.85546875" style="85" customWidth="1"/>
    <col min="12550" max="12551" width="11.140625" style="85" customWidth="1"/>
    <col min="12552" max="12801" width="9.140625" style="85"/>
    <col min="12802" max="12802" width="2.5703125" style="85" customWidth="1"/>
    <col min="12803" max="12803" width="3.85546875" style="85" customWidth="1"/>
    <col min="12804" max="12804" width="30.7109375" style="85" customWidth="1"/>
    <col min="12805" max="12805" width="10.85546875" style="85" customWidth="1"/>
    <col min="12806" max="12807" width="11.140625" style="85" customWidth="1"/>
    <col min="12808" max="13057" width="9.140625" style="85"/>
    <col min="13058" max="13058" width="2.5703125" style="85" customWidth="1"/>
    <col min="13059" max="13059" width="3.85546875" style="85" customWidth="1"/>
    <col min="13060" max="13060" width="30.7109375" style="85" customWidth="1"/>
    <col min="13061" max="13061" width="10.85546875" style="85" customWidth="1"/>
    <col min="13062" max="13063" width="11.140625" style="85" customWidth="1"/>
    <col min="13064" max="13313" width="9.140625" style="85"/>
    <col min="13314" max="13314" width="2.5703125" style="85" customWidth="1"/>
    <col min="13315" max="13315" width="3.85546875" style="85" customWidth="1"/>
    <col min="13316" max="13316" width="30.7109375" style="85" customWidth="1"/>
    <col min="13317" max="13317" width="10.85546875" style="85" customWidth="1"/>
    <col min="13318" max="13319" width="11.140625" style="85" customWidth="1"/>
    <col min="13320" max="13569" width="9.140625" style="85"/>
    <col min="13570" max="13570" width="2.5703125" style="85" customWidth="1"/>
    <col min="13571" max="13571" width="3.85546875" style="85" customWidth="1"/>
    <col min="13572" max="13572" width="30.7109375" style="85" customWidth="1"/>
    <col min="13573" max="13573" width="10.85546875" style="85" customWidth="1"/>
    <col min="13574" max="13575" width="11.140625" style="85" customWidth="1"/>
    <col min="13576" max="13825" width="9.140625" style="85"/>
    <col min="13826" max="13826" width="2.5703125" style="85" customWidth="1"/>
    <col min="13827" max="13827" width="3.85546875" style="85" customWidth="1"/>
    <col min="13828" max="13828" width="30.7109375" style="85" customWidth="1"/>
    <col min="13829" max="13829" width="10.85546875" style="85" customWidth="1"/>
    <col min="13830" max="13831" width="11.140625" style="85" customWidth="1"/>
    <col min="13832" max="14081" width="9.140625" style="85"/>
    <col min="14082" max="14082" width="2.5703125" style="85" customWidth="1"/>
    <col min="14083" max="14083" width="3.85546875" style="85" customWidth="1"/>
    <col min="14084" max="14084" width="30.7109375" style="85" customWidth="1"/>
    <col min="14085" max="14085" width="10.85546875" style="85" customWidth="1"/>
    <col min="14086" max="14087" width="11.140625" style="85" customWidth="1"/>
    <col min="14088" max="14337" width="9.140625" style="85"/>
    <col min="14338" max="14338" width="2.5703125" style="85" customWidth="1"/>
    <col min="14339" max="14339" width="3.85546875" style="85" customWidth="1"/>
    <col min="14340" max="14340" width="30.7109375" style="85" customWidth="1"/>
    <col min="14341" max="14341" width="10.85546875" style="85" customWidth="1"/>
    <col min="14342" max="14343" width="11.140625" style="85" customWidth="1"/>
    <col min="14344" max="14593" width="9.140625" style="85"/>
    <col min="14594" max="14594" width="2.5703125" style="85" customWidth="1"/>
    <col min="14595" max="14595" width="3.85546875" style="85" customWidth="1"/>
    <col min="14596" max="14596" width="30.7109375" style="85" customWidth="1"/>
    <col min="14597" max="14597" width="10.85546875" style="85" customWidth="1"/>
    <col min="14598" max="14599" width="11.140625" style="85" customWidth="1"/>
    <col min="14600" max="14849" width="9.140625" style="85"/>
    <col min="14850" max="14850" width="2.5703125" style="85" customWidth="1"/>
    <col min="14851" max="14851" width="3.85546875" style="85" customWidth="1"/>
    <col min="14852" max="14852" width="30.7109375" style="85" customWidth="1"/>
    <col min="14853" max="14853" width="10.85546875" style="85" customWidth="1"/>
    <col min="14854" max="14855" width="11.140625" style="85" customWidth="1"/>
    <col min="14856" max="15105" width="9.140625" style="85"/>
    <col min="15106" max="15106" width="2.5703125" style="85" customWidth="1"/>
    <col min="15107" max="15107" width="3.85546875" style="85" customWidth="1"/>
    <col min="15108" max="15108" width="30.7109375" style="85" customWidth="1"/>
    <col min="15109" max="15109" width="10.85546875" style="85" customWidth="1"/>
    <col min="15110" max="15111" width="11.140625" style="85" customWidth="1"/>
    <col min="15112" max="15361" width="9.140625" style="85"/>
    <col min="15362" max="15362" width="2.5703125" style="85" customWidth="1"/>
    <col min="15363" max="15363" width="3.85546875" style="85" customWidth="1"/>
    <col min="15364" max="15364" width="30.7109375" style="85" customWidth="1"/>
    <col min="15365" max="15365" width="10.85546875" style="85" customWidth="1"/>
    <col min="15366" max="15367" width="11.140625" style="85" customWidth="1"/>
    <col min="15368" max="15617" width="9.140625" style="85"/>
    <col min="15618" max="15618" width="2.5703125" style="85" customWidth="1"/>
    <col min="15619" max="15619" width="3.85546875" style="85" customWidth="1"/>
    <col min="15620" max="15620" width="30.7109375" style="85" customWidth="1"/>
    <col min="15621" max="15621" width="10.85546875" style="85" customWidth="1"/>
    <col min="15622" max="15623" width="11.140625" style="85" customWidth="1"/>
    <col min="15624" max="15873" width="9.140625" style="85"/>
    <col min="15874" max="15874" width="2.5703125" style="85" customWidth="1"/>
    <col min="15875" max="15875" width="3.85546875" style="85" customWidth="1"/>
    <col min="15876" max="15876" width="30.7109375" style="85" customWidth="1"/>
    <col min="15877" max="15877" width="10.85546875" style="85" customWidth="1"/>
    <col min="15878" max="15879" width="11.140625" style="85" customWidth="1"/>
    <col min="15880" max="16129" width="9.140625" style="85"/>
    <col min="16130" max="16130" width="2.5703125" style="85" customWidth="1"/>
    <col min="16131" max="16131" width="3.85546875" style="85" customWidth="1"/>
    <col min="16132" max="16132" width="30.7109375" style="85" customWidth="1"/>
    <col min="16133" max="16133" width="10.85546875" style="85" customWidth="1"/>
    <col min="16134" max="16135" width="11.140625" style="85" customWidth="1"/>
    <col min="16136" max="16384" width="9.140625" style="85"/>
  </cols>
  <sheetData>
    <row r="1" spans="2:10" ht="15.75" customHeight="1" x14ac:dyDescent="0.2">
      <c r="G1" s="85" t="s">
        <v>486</v>
      </c>
    </row>
    <row r="2" spans="2:10" ht="15.75" customHeight="1" x14ac:dyDescent="0.25">
      <c r="B2" s="632"/>
      <c r="C2" s="632"/>
      <c r="D2" s="632"/>
      <c r="E2" s="632"/>
      <c r="F2" s="632"/>
      <c r="G2" s="632"/>
    </row>
    <row r="3" spans="2:10" x14ac:dyDescent="0.2">
      <c r="B3" s="633" t="s">
        <v>431</v>
      </c>
      <c r="C3" s="633"/>
      <c r="D3" s="633"/>
      <c r="E3" s="633"/>
      <c r="F3" s="633"/>
      <c r="G3" s="633"/>
    </row>
    <row r="4" spans="2:10" x14ac:dyDescent="0.2">
      <c r="B4" s="633"/>
      <c r="C4" s="633"/>
      <c r="D4" s="633"/>
      <c r="E4" s="633"/>
      <c r="F4" s="633"/>
      <c r="G4" s="633"/>
    </row>
    <row r="5" spans="2:10" x14ac:dyDescent="0.2">
      <c r="B5" s="633"/>
      <c r="C5" s="633"/>
      <c r="D5" s="633"/>
      <c r="E5" s="633"/>
      <c r="F5" s="633"/>
      <c r="G5" s="633"/>
    </row>
    <row r="7" spans="2:10" s="20" customFormat="1" ht="15.75" thickBot="1" x14ac:dyDescent="0.3">
      <c r="C7" s="87"/>
      <c r="D7" s="87"/>
      <c r="G7" s="389" t="s">
        <v>105</v>
      </c>
    </row>
    <row r="8" spans="2:10" s="92" customFormat="1" ht="15" thickBot="1" x14ac:dyDescent="0.3">
      <c r="B8" s="359"/>
      <c r="C8" s="404" t="s">
        <v>38</v>
      </c>
      <c r="D8" s="404" t="s">
        <v>254</v>
      </c>
      <c r="E8" s="404" t="s">
        <v>251</v>
      </c>
      <c r="F8" s="405" t="s">
        <v>252</v>
      </c>
      <c r="G8" s="424" t="s">
        <v>430</v>
      </c>
    </row>
    <row r="9" spans="2:10" s="10" customFormat="1" ht="16.5" customHeight="1" x14ac:dyDescent="0.2">
      <c r="B9" s="401" t="s">
        <v>39</v>
      </c>
      <c r="C9" s="402" t="s">
        <v>255</v>
      </c>
      <c r="D9" s="402"/>
      <c r="E9" s="96"/>
      <c r="F9" s="96"/>
      <c r="G9" s="403"/>
    </row>
    <row r="10" spans="2:10" s="10" customFormat="1" ht="25.5" x14ac:dyDescent="0.25">
      <c r="B10" s="93" t="s">
        <v>41</v>
      </c>
      <c r="C10" s="137" t="s">
        <v>136</v>
      </c>
      <c r="D10" s="387">
        <f>+'13.melléklet'!D11</f>
        <v>39696237</v>
      </c>
      <c r="E10" s="387">
        <f>D10+(D10*2/100)</f>
        <v>40490161.740000002</v>
      </c>
      <c r="F10" s="387">
        <f>E10+(E10*2/100)</f>
        <v>41299964.974800006</v>
      </c>
      <c r="G10" s="399">
        <f>F10+(F10*2/100)</f>
        <v>42125964.274296008</v>
      </c>
    </row>
    <row r="11" spans="2:10" s="10" customFormat="1" ht="25.5" x14ac:dyDescent="0.25">
      <c r="B11" s="93" t="s">
        <v>42</v>
      </c>
      <c r="C11" s="137" t="s">
        <v>140</v>
      </c>
      <c r="D11" s="387">
        <f>+'13.melléklet'!D12</f>
        <v>22932525</v>
      </c>
      <c r="E11" s="387">
        <f t="shared" ref="E11:G14" si="0">D11+(D11*2/100)</f>
        <v>23391175.5</v>
      </c>
      <c r="F11" s="387">
        <f t="shared" si="0"/>
        <v>23858999.010000002</v>
      </c>
      <c r="G11" s="399">
        <f t="shared" si="0"/>
        <v>24336178.990200002</v>
      </c>
      <c r="I11" s="10" t="s">
        <v>99</v>
      </c>
    </row>
    <row r="12" spans="2:10" s="10" customFormat="1" ht="25.5" x14ac:dyDescent="0.25">
      <c r="B12" s="93" t="s">
        <v>44</v>
      </c>
      <c r="C12" s="137" t="s">
        <v>144</v>
      </c>
      <c r="D12" s="387">
        <f>+'13.melléklet'!D21</f>
        <v>559000</v>
      </c>
      <c r="E12" s="387">
        <v>0</v>
      </c>
      <c r="F12" s="387">
        <v>0</v>
      </c>
      <c r="G12" s="399">
        <v>0</v>
      </c>
      <c r="H12" s="10" t="s">
        <v>99</v>
      </c>
    </row>
    <row r="13" spans="2:10" s="10" customFormat="1" ht="24.75" customHeight="1" x14ac:dyDescent="0.25">
      <c r="B13" s="93" t="s">
        <v>46</v>
      </c>
      <c r="C13" s="137" t="s">
        <v>148</v>
      </c>
      <c r="D13" s="387">
        <f>+'13.melléklet'!D13</f>
        <v>11100000</v>
      </c>
      <c r="E13" s="387">
        <f>D13+(D13*2/100)</f>
        <v>11322000</v>
      </c>
      <c r="F13" s="387">
        <f>E13+(E13*2/100)</f>
        <v>11548440</v>
      </c>
      <c r="G13" s="399">
        <f t="shared" si="0"/>
        <v>11779408.800000001</v>
      </c>
      <c r="I13" s="10" t="s">
        <v>99</v>
      </c>
    </row>
    <row r="14" spans="2:10" s="10" customFormat="1" ht="19.5" customHeight="1" x14ac:dyDescent="0.25">
      <c r="B14" s="93" t="s">
        <v>48</v>
      </c>
      <c r="C14" s="137" t="s">
        <v>89</v>
      </c>
      <c r="D14" s="387">
        <f>+'13.melléklet'!D14</f>
        <v>8484000</v>
      </c>
      <c r="E14" s="387">
        <f t="shared" si="0"/>
        <v>8653680</v>
      </c>
      <c r="F14" s="387">
        <f t="shared" si="0"/>
        <v>8826753.5999999996</v>
      </c>
      <c r="G14" s="399">
        <f t="shared" si="0"/>
        <v>9003288.6720000003</v>
      </c>
      <c r="J14" s="10" t="s">
        <v>99</v>
      </c>
    </row>
    <row r="15" spans="2:10" s="108" customFormat="1" ht="22.9" customHeight="1" x14ac:dyDescent="0.25">
      <c r="B15" s="93" t="s">
        <v>49</v>
      </c>
      <c r="C15" s="137" t="s">
        <v>93</v>
      </c>
      <c r="D15" s="387">
        <v>0</v>
      </c>
      <c r="E15" s="387">
        <v>0</v>
      </c>
      <c r="F15" s="387">
        <v>0</v>
      </c>
      <c r="G15" s="399">
        <v>0</v>
      </c>
    </row>
    <row r="16" spans="2:10" s="108" customFormat="1" ht="22.9" customHeight="1" x14ac:dyDescent="0.25">
      <c r="B16" s="93" t="s">
        <v>50</v>
      </c>
      <c r="C16" s="137" t="s">
        <v>94</v>
      </c>
      <c r="D16" s="387">
        <v>0</v>
      </c>
      <c r="E16" s="387">
        <v>0</v>
      </c>
      <c r="F16" s="387">
        <v>0</v>
      </c>
      <c r="G16" s="399">
        <v>0</v>
      </c>
    </row>
    <row r="17" spans="2:9" s="108" customFormat="1" ht="27" customHeight="1" x14ac:dyDescent="0.25">
      <c r="B17" s="93" t="s">
        <v>52</v>
      </c>
      <c r="C17" s="137" t="s">
        <v>166</v>
      </c>
      <c r="D17" s="387">
        <f>+'12.melléklet'!E20</f>
        <v>111587854</v>
      </c>
      <c r="E17" s="387">
        <f t="shared" ref="E17:G17" si="1">D17+(D17*2/100)</f>
        <v>113819611.08</v>
      </c>
      <c r="F17" s="387">
        <f t="shared" si="1"/>
        <v>116096003.30159999</v>
      </c>
      <c r="G17" s="399">
        <f t="shared" si="1"/>
        <v>118417923.367632</v>
      </c>
      <c r="I17" s="108" t="s">
        <v>99</v>
      </c>
    </row>
    <row r="18" spans="2:9" s="10" customFormat="1" ht="15" customHeight="1" x14ac:dyDescent="0.25">
      <c r="B18" s="127" t="s">
        <v>54</v>
      </c>
      <c r="C18" s="132" t="s">
        <v>256</v>
      </c>
      <c r="D18" s="388">
        <f>D10+D11+D12+D13+D14+D15+D16+D17</f>
        <v>194359616</v>
      </c>
      <c r="E18" s="388">
        <f t="shared" ref="E18:G18" si="2">SUM(E10:E17)</f>
        <v>197676628.31999999</v>
      </c>
      <c r="F18" s="388">
        <f t="shared" si="2"/>
        <v>201630160.88639998</v>
      </c>
      <c r="G18" s="400">
        <f t="shared" si="2"/>
        <v>205662764.104128</v>
      </c>
    </row>
    <row r="19" spans="2:9" s="10" customFormat="1" ht="20.25" customHeight="1" x14ac:dyDescent="0.25">
      <c r="B19" s="127" t="s">
        <v>55</v>
      </c>
      <c r="C19" s="212" t="s">
        <v>217</v>
      </c>
      <c r="D19" s="212"/>
      <c r="E19" s="387"/>
      <c r="F19" s="387"/>
      <c r="G19" s="399"/>
      <c r="I19" s="10" t="s">
        <v>99</v>
      </c>
    </row>
    <row r="20" spans="2:9" s="10" customFormat="1" ht="18.75" customHeight="1" x14ac:dyDescent="0.25">
      <c r="B20" s="398" t="s">
        <v>56</v>
      </c>
      <c r="C20" s="213" t="s">
        <v>257</v>
      </c>
      <c r="D20" s="214">
        <v>100111196</v>
      </c>
      <c r="E20" s="387">
        <f t="shared" ref="E20:G22" si="3">D20+(D20*2/100)</f>
        <v>102113419.92</v>
      </c>
      <c r="F20" s="387">
        <f t="shared" si="3"/>
        <v>104155688.3184</v>
      </c>
      <c r="G20" s="399">
        <f t="shared" si="3"/>
        <v>106238802.084768</v>
      </c>
    </row>
    <row r="21" spans="2:9" s="10" customFormat="1" ht="19.5" customHeight="1" x14ac:dyDescent="0.25">
      <c r="B21" s="398" t="s">
        <v>57</v>
      </c>
      <c r="C21" s="213" t="s">
        <v>258</v>
      </c>
      <c r="D21" s="214">
        <f>+'13.melléklet'!G24</f>
        <v>92872147</v>
      </c>
      <c r="E21" s="387">
        <v>94159410</v>
      </c>
      <c r="F21" s="387">
        <f t="shared" si="3"/>
        <v>96042598.200000003</v>
      </c>
      <c r="G21" s="399">
        <f t="shared" si="3"/>
        <v>97963450.164000005</v>
      </c>
    </row>
    <row r="22" spans="2:9" s="10" customFormat="1" ht="24.75" customHeight="1" thickBot="1" x14ac:dyDescent="0.3">
      <c r="B22" s="406" t="s">
        <v>58</v>
      </c>
      <c r="C22" s="407" t="s">
        <v>110</v>
      </c>
      <c r="D22" s="407">
        <f>+'13.melléklet'!G18</f>
        <v>1376273</v>
      </c>
      <c r="E22" s="408">
        <f t="shared" si="3"/>
        <v>1403798.46</v>
      </c>
      <c r="F22" s="408">
        <f t="shared" si="3"/>
        <v>1431874.4291999999</v>
      </c>
      <c r="G22" s="409">
        <f t="shared" si="3"/>
        <v>1460511.9177839998</v>
      </c>
    </row>
    <row r="23" spans="2:9" s="10" customFormat="1" ht="21" customHeight="1" thickBot="1" x14ac:dyDescent="0.3">
      <c r="B23" s="410" t="s">
        <v>59</v>
      </c>
      <c r="C23" s="411" t="s">
        <v>259</v>
      </c>
      <c r="D23" s="412">
        <f>SUM(D20:D22)</f>
        <v>194359616</v>
      </c>
      <c r="E23" s="412">
        <f t="shared" ref="E23:G23" si="4">SUM(E20:E22)</f>
        <v>197676628.38000003</v>
      </c>
      <c r="F23" s="412">
        <f t="shared" si="4"/>
        <v>201630160.94760001</v>
      </c>
      <c r="G23" s="413">
        <f t="shared" si="4"/>
        <v>205662764.16655201</v>
      </c>
    </row>
    <row r="24" spans="2:9" ht="23.25" customHeight="1" x14ac:dyDescent="0.2"/>
    <row r="25" spans="2:9" ht="15" customHeight="1" x14ac:dyDescent="0.2"/>
    <row r="26" spans="2:9" ht="24.75" customHeight="1" x14ac:dyDescent="0.2"/>
    <row r="27" spans="2:9" ht="24.75" customHeight="1" x14ac:dyDescent="0.2"/>
    <row r="28" spans="2:9" ht="25.5" customHeight="1" x14ac:dyDescent="0.2">
      <c r="C28" s="414" t="s">
        <v>99</v>
      </c>
    </row>
    <row r="29" spans="2:9" ht="15" customHeight="1" x14ac:dyDescent="0.2"/>
    <row r="30" spans="2:9" ht="15" customHeight="1" x14ac:dyDescent="0.2"/>
    <row r="31" spans="2:9" ht="15" customHeight="1" x14ac:dyDescent="0.2"/>
    <row r="32" spans="2:9" ht="15" customHeight="1" x14ac:dyDescent="0.2"/>
    <row r="33" ht="15" customHeight="1" x14ac:dyDescent="0.2"/>
    <row r="34" ht="15" customHeight="1" x14ac:dyDescent="0.2"/>
    <row r="35" ht="15" customHeight="1" x14ac:dyDescent="0.2"/>
  </sheetData>
  <mergeCells count="2">
    <mergeCell ref="B2:G2"/>
    <mergeCell ref="B3:G5"/>
  </mergeCells>
  <phoneticPr fontId="46" type="noConversion"/>
  <printOptions horizontalCentered="1"/>
  <pageMargins left="1.1811023622047245" right="0.98425196850393704" top="0.59055118110236227" bottom="0.98425196850393704" header="0" footer="0"/>
  <pageSetup paperSize="9" scale="93" orientation="portrait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R42"/>
  <sheetViews>
    <sheetView view="pageBreakPreview" zoomScale="60" zoomScaleNormal="148" workbookViewId="0">
      <selection activeCell="H1" sqref="H1"/>
    </sheetView>
  </sheetViews>
  <sheetFormatPr defaultRowHeight="12.75" x14ac:dyDescent="0.2"/>
  <cols>
    <col min="1" max="1" width="4.28515625" style="13" customWidth="1"/>
    <col min="2" max="2" width="6.5703125" style="13" customWidth="1"/>
    <col min="3" max="6" width="9.140625" style="13"/>
    <col min="7" max="7" width="23.42578125" style="13" customWidth="1"/>
    <col min="8" max="8" width="18.85546875" style="13" customWidth="1"/>
    <col min="9" max="254" width="9.140625" style="13"/>
    <col min="255" max="255" width="4.28515625" style="13" customWidth="1"/>
    <col min="256" max="256" width="6.5703125" style="13" customWidth="1"/>
    <col min="257" max="260" width="9.140625" style="13"/>
    <col min="261" max="261" width="17.42578125" style="13" customWidth="1"/>
    <col min="262" max="262" width="13.85546875" style="13" customWidth="1"/>
    <col min="263" max="263" width="13.5703125" style="13" customWidth="1"/>
    <col min="264" max="264" width="12.7109375" style="13" customWidth="1"/>
    <col min="265" max="510" width="9.140625" style="13"/>
    <col min="511" max="511" width="4.28515625" style="13" customWidth="1"/>
    <col min="512" max="512" width="6.5703125" style="13" customWidth="1"/>
    <col min="513" max="516" width="9.140625" style="13"/>
    <col min="517" max="517" width="17.42578125" style="13" customWidth="1"/>
    <col min="518" max="518" width="13.85546875" style="13" customWidth="1"/>
    <col min="519" max="519" width="13.5703125" style="13" customWidth="1"/>
    <col min="520" max="520" width="12.7109375" style="13" customWidth="1"/>
    <col min="521" max="766" width="9.140625" style="13"/>
    <col min="767" max="767" width="4.28515625" style="13" customWidth="1"/>
    <col min="768" max="768" width="6.5703125" style="13" customWidth="1"/>
    <col min="769" max="772" width="9.140625" style="13"/>
    <col min="773" max="773" width="17.42578125" style="13" customWidth="1"/>
    <col min="774" max="774" width="13.85546875" style="13" customWidth="1"/>
    <col min="775" max="775" width="13.5703125" style="13" customWidth="1"/>
    <col min="776" max="776" width="12.7109375" style="13" customWidth="1"/>
    <col min="777" max="1022" width="9.140625" style="13"/>
    <col min="1023" max="1023" width="4.28515625" style="13" customWidth="1"/>
    <col min="1024" max="1024" width="6.5703125" style="13" customWidth="1"/>
    <col min="1025" max="1028" width="9.140625" style="13"/>
    <col min="1029" max="1029" width="17.42578125" style="13" customWidth="1"/>
    <col min="1030" max="1030" width="13.85546875" style="13" customWidth="1"/>
    <col min="1031" max="1031" width="13.5703125" style="13" customWidth="1"/>
    <col min="1032" max="1032" width="12.7109375" style="13" customWidth="1"/>
    <col min="1033" max="1278" width="9.140625" style="13"/>
    <col min="1279" max="1279" width="4.28515625" style="13" customWidth="1"/>
    <col min="1280" max="1280" width="6.5703125" style="13" customWidth="1"/>
    <col min="1281" max="1284" width="9.140625" style="13"/>
    <col min="1285" max="1285" width="17.42578125" style="13" customWidth="1"/>
    <col min="1286" max="1286" width="13.85546875" style="13" customWidth="1"/>
    <col min="1287" max="1287" width="13.5703125" style="13" customWidth="1"/>
    <col min="1288" max="1288" width="12.7109375" style="13" customWidth="1"/>
    <col min="1289" max="1534" width="9.140625" style="13"/>
    <col min="1535" max="1535" width="4.28515625" style="13" customWidth="1"/>
    <col min="1536" max="1536" width="6.5703125" style="13" customWidth="1"/>
    <col min="1537" max="1540" width="9.140625" style="13"/>
    <col min="1541" max="1541" width="17.42578125" style="13" customWidth="1"/>
    <col min="1542" max="1542" width="13.85546875" style="13" customWidth="1"/>
    <col min="1543" max="1543" width="13.5703125" style="13" customWidth="1"/>
    <col min="1544" max="1544" width="12.7109375" style="13" customWidth="1"/>
    <col min="1545" max="1790" width="9.140625" style="13"/>
    <col min="1791" max="1791" width="4.28515625" style="13" customWidth="1"/>
    <col min="1792" max="1792" width="6.5703125" style="13" customWidth="1"/>
    <col min="1793" max="1796" width="9.140625" style="13"/>
    <col min="1797" max="1797" width="17.42578125" style="13" customWidth="1"/>
    <col min="1798" max="1798" width="13.85546875" style="13" customWidth="1"/>
    <col min="1799" max="1799" width="13.5703125" style="13" customWidth="1"/>
    <col min="1800" max="1800" width="12.7109375" style="13" customWidth="1"/>
    <col min="1801" max="2046" width="9.140625" style="13"/>
    <col min="2047" max="2047" width="4.28515625" style="13" customWidth="1"/>
    <col min="2048" max="2048" width="6.5703125" style="13" customWidth="1"/>
    <col min="2049" max="2052" width="9.140625" style="13"/>
    <col min="2053" max="2053" width="17.42578125" style="13" customWidth="1"/>
    <col min="2054" max="2054" width="13.85546875" style="13" customWidth="1"/>
    <col min="2055" max="2055" width="13.5703125" style="13" customWidth="1"/>
    <col min="2056" max="2056" width="12.7109375" style="13" customWidth="1"/>
    <col min="2057" max="2302" width="9.140625" style="13"/>
    <col min="2303" max="2303" width="4.28515625" style="13" customWidth="1"/>
    <col min="2304" max="2304" width="6.5703125" style="13" customWidth="1"/>
    <col min="2305" max="2308" width="9.140625" style="13"/>
    <col min="2309" max="2309" width="17.42578125" style="13" customWidth="1"/>
    <col min="2310" max="2310" width="13.85546875" style="13" customWidth="1"/>
    <col min="2311" max="2311" width="13.5703125" style="13" customWidth="1"/>
    <col min="2312" max="2312" width="12.7109375" style="13" customWidth="1"/>
    <col min="2313" max="2558" width="9.140625" style="13"/>
    <col min="2559" max="2559" width="4.28515625" style="13" customWidth="1"/>
    <col min="2560" max="2560" width="6.5703125" style="13" customWidth="1"/>
    <col min="2561" max="2564" width="9.140625" style="13"/>
    <col min="2565" max="2565" width="17.42578125" style="13" customWidth="1"/>
    <col min="2566" max="2566" width="13.85546875" style="13" customWidth="1"/>
    <col min="2567" max="2567" width="13.5703125" style="13" customWidth="1"/>
    <col min="2568" max="2568" width="12.7109375" style="13" customWidth="1"/>
    <col min="2569" max="2814" width="9.140625" style="13"/>
    <col min="2815" max="2815" width="4.28515625" style="13" customWidth="1"/>
    <col min="2816" max="2816" width="6.5703125" style="13" customWidth="1"/>
    <col min="2817" max="2820" width="9.140625" style="13"/>
    <col min="2821" max="2821" width="17.42578125" style="13" customWidth="1"/>
    <col min="2822" max="2822" width="13.85546875" style="13" customWidth="1"/>
    <col min="2823" max="2823" width="13.5703125" style="13" customWidth="1"/>
    <col min="2824" max="2824" width="12.7109375" style="13" customWidth="1"/>
    <col min="2825" max="3070" width="9.140625" style="13"/>
    <col min="3071" max="3071" width="4.28515625" style="13" customWidth="1"/>
    <col min="3072" max="3072" width="6.5703125" style="13" customWidth="1"/>
    <col min="3073" max="3076" width="9.140625" style="13"/>
    <col min="3077" max="3077" width="17.42578125" style="13" customWidth="1"/>
    <col min="3078" max="3078" width="13.85546875" style="13" customWidth="1"/>
    <col min="3079" max="3079" width="13.5703125" style="13" customWidth="1"/>
    <col min="3080" max="3080" width="12.7109375" style="13" customWidth="1"/>
    <col min="3081" max="3326" width="9.140625" style="13"/>
    <col min="3327" max="3327" width="4.28515625" style="13" customWidth="1"/>
    <col min="3328" max="3328" width="6.5703125" style="13" customWidth="1"/>
    <col min="3329" max="3332" width="9.140625" style="13"/>
    <col min="3333" max="3333" width="17.42578125" style="13" customWidth="1"/>
    <col min="3334" max="3334" width="13.85546875" style="13" customWidth="1"/>
    <col min="3335" max="3335" width="13.5703125" style="13" customWidth="1"/>
    <col min="3336" max="3336" width="12.7109375" style="13" customWidth="1"/>
    <col min="3337" max="3582" width="9.140625" style="13"/>
    <col min="3583" max="3583" width="4.28515625" style="13" customWidth="1"/>
    <col min="3584" max="3584" width="6.5703125" style="13" customWidth="1"/>
    <col min="3585" max="3588" width="9.140625" style="13"/>
    <col min="3589" max="3589" width="17.42578125" style="13" customWidth="1"/>
    <col min="3590" max="3590" width="13.85546875" style="13" customWidth="1"/>
    <col min="3591" max="3591" width="13.5703125" style="13" customWidth="1"/>
    <col min="3592" max="3592" width="12.7109375" style="13" customWidth="1"/>
    <col min="3593" max="3838" width="9.140625" style="13"/>
    <col min="3839" max="3839" width="4.28515625" style="13" customWidth="1"/>
    <col min="3840" max="3840" width="6.5703125" style="13" customWidth="1"/>
    <col min="3841" max="3844" width="9.140625" style="13"/>
    <col min="3845" max="3845" width="17.42578125" style="13" customWidth="1"/>
    <col min="3846" max="3846" width="13.85546875" style="13" customWidth="1"/>
    <col min="3847" max="3847" width="13.5703125" style="13" customWidth="1"/>
    <col min="3848" max="3848" width="12.7109375" style="13" customWidth="1"/>
    <col min="3849" max="4094" width="9.140625" style="13"/>
    <col min="4095" max="4095" width="4.28515625" style="13" customWidth="1"/>
    <col min="4096" max="4096" width="6.5703125" style="13" customWidth="1"/>
    <col min="4097" max="4100" width="9.140625" style="13"/>
    <col min="4101" max="4101" width="17.42578125" style="13" customWidth="1"/>
    <col min="4102" max="4102" width="13.85546875" style="13" customWidth="1"/>
    <col min="4103" max="4103" width="13.5703125" style="13" customWidth="1"/>
    <col min="4104" max="4104" width="12.7109375" style="13" customWidth="1"/>
    <col min="4105" max="4350" width="9.140625" style="13"/>
    <col min="4351" max="4351" width="4.28515625" style="13" customWidth="1"/>
    <col min="4352" max="4352" width="6.5703125" style="13" customWidth="1"/>
    <col min="4353" max="4356" width="9.140625" style="13"/>
    <col min="4357" max="4357" width="17.42578125" style="13" customWidth="1"/>
    <col min="4358" max="4358" width="13.85546875" style="13" customWidth="1"/>
    <col min="4359" max="4359" width="13.5703125" style="13" customWidth="1"/>
    <col min="4360" max="4360" width="12.7109375" style="13" customWidth="1"/>
    <col min="4361" max="4606" width="9.140625" style="13"/>
    <col min="4607" max="4607" width="4.28515625" style="13" customWidth="1"/>
    <col min="4608" max="4608" width="6.5703125" style="13" customWidth="1"/>
    <col min="4609" max="4612" width="9.140625" style="13"/>
    <col min="4613" max="4613" width="17.42578125" style="13" customWidth="1"/>
    <col min="4614" max="4614" width="13.85546875" style="13" customWidth="1"/>
    <col min="4615" max="4615" width="13.5703125" style="13" customWidth="1"/>
    <col min="4616" max="4616" width="12.7109375" style="13" customWidth="1"/>
    <col min="4617" max="4862" width="9.140625" style="13"/>
    <col min="4863" max="4863" width="4.28515625" style="13" customWidth="1"/>
    <col min="4864" max="4864" width="6.5703125" style="13" customWidth="1"/>
    <col min="4865" max="4868" width="9.140625" style="13"/>
    <col min="4869" max="4869" width="17.42578125" style="13" customWidth="1"/>
    <col min="4870" max="4870" width="13.85546875" style="13" customWidth="1"/>
    <col min="4871" max="4871" width="13.5703125" style="13" customWidth="1"/>
    <col min="4872" max="4872" width="12.7109375" style="13" customWidth="1"/>
    <col min="4873" max="5118" width="9.140625" style="13"/>
    <col min="5119" max="5119" width="4.28515625" style="13" customWidth="1"/>
    <col min="5120" max="5120" width="6.5703125" style="13" customWidth="1"/>
    <col min="5121" max="5124" width="9.140625" style="13"/>
    <col min="5125" max="5125" width="17.42578125" style="13" customWidth="1"/>
    <col min="5126" max="5126" width="13.85546875" style="13" customWidth="1"/>
    <col min="5127" max="5127" width="13.5703125" style="13" customWidth="1"/>
    <col min="5128" max="5128" width="12.7109375" style="13" customWidth="1"/>
    <col min="5129" max="5374" width="9.140625" style="13"/>
    <col min="5375" max="5375" width="4.28515625" style="13" customWidth="1"/>
    <col min="5376" max="5376" width="6.5703125" style="13" customWidth="1"/>
    <col min="5377" max="5380" width="9.140625" style="13"/>
    <col min="5381" max="5381" width="17.42578125" style="13" customWidth="1"/>
    <col min="5382" max="5382" width="13.85546875" style="13" customWidth="1"/>
    <col min="5383" max="5383" width="13.5703125" style="13" customWidth="1"/>
    <col min="5384" max="5384" width="12.7109375" style="13" customWidth="1"/>
    <col min="5385" max="5630" width="9.140625" style="13"/>
    <col min="5631" max="5631" width="4.28515625" style="13" customWidth="1"/>
    <col min="5632" max="5632" width="6.5703125" style="13" customWidth="1"/>
    <col min="5633" max="5636" width="9.140625" style="13"/>
    <col min="5637" max="5637" width="17.42578125" style="13" customWidth="1"/>
    <col min="5638" max="5638" width="13.85546875" style="13" customWidth="1"/>
    <col min="5639" max="5639" width="13.5703125" style="13" customWidth="1"/>
    <col min="5640" max="5640" width="12.7109375" style="13" customWidth="1"/>
    <col min="5641" max="5886" width="9.140625" style="13"/>
    <col min="5887" max="5887" width="4.28515625" style="13" customWidth="1"/>
    <col min="5888" max="5888" width="6.5703125" style="13" customWidth="1"/>
    <col min="5889" max="5892" width="9.140625" style="13"/>
    <col min="5893" max="5893" width="17.42578125" style="13" customWidth="1"/>
    <col min="5894" max="5894" width="13.85546875" style="13" customWidth="1"/>
    <col min="5895" max="5895" width="13.5703125" style="13" customWidth="1"/>
    <col min="5896" max="5896" width="12.7109375" style="13" customWidth="1"/>
    <col min="5897" max="6142" width="9.140625" style="13"/>
    <col min="6143" max="6143" width="4.28515625" style="13" customWidth="1"/>
    <col min="6144" max="6144" width="6.5703125" style="13" customWidth="1"/>
    <col min="6145" max="6148" width="9.140625" style="13"/>
    <col min="6149" max="6149" width="17.42578125" style="13" customWidth="1"/>
    <col min="6150" max="6150" width="13.85546875" style="13" customWidth="1"/>
    <col min="6151" max="6151" width="13.5703125" style="13" customWidth="1"/>
    <col min="6152" max="6152" width="12.7109375" style="13" customWidth="1"/>
    <col min="6153" max="6398" width="9.140625" style="13"/>
    <col min="6399" max="6399" width="4.28515625" style="13" customWidth="1"/>
    <col min="6400" max="6400" width="6.5703125" style="13" customWidth="1"/>
    <col min="6401" max="6404" width="9.140625" style="13"/>
    <col min="6405" max="6405" width="17.42578125" style="13" customWidth="1"/>
    <col min="6406" max="6406" width="13.85546875" style="13" customWidth="1"/>
    <col min="6407" max="6407" width="13.5703125" style="13" customWidth="1"/>
    <col min="6408" max="6408" width="12.7109375" style="13" customWidth="1"/>
    <col min="6409" max="6654" width="9.140625" style="13"/>
    <col min="6655" max="6655" width="4.28515625" style="13" customWidth="1"/>
    <col min="6656" max="6656" width="6.5703125" style="13" customWidth="1"/>
    <col min="6657" max="6660" width="9.140625" style="13"/>
    <col min="6661" max="6661" width="17.42578125" style="13" customWidth="1"/>
    <col min="6662" max="6662" width="13.85546875" style="13" customWidth="1"/>
    <col min="6663" max="6663" width="13.5703125" style="13" customWidth="1"/>
    <col min="6664" max="6664" width="12.7109375" style="13" customWidth="1"/>
    <col min="6665" max="6910" width="9.140625" style="13"/>
    <col min="6911" max="6911" width="4.28515625" style="13" customWidth="1"/>
    <col min="6912" max="6912" width="6.5703125" style="13" customWidth="1"/>
    <col min="6913" max="6916" width="9.140625" style="13"/>
    <col min="6917" max="6917" width="17.42578125" style="13" customWidth="1"/>
    <col min="6918" max="6918" width="13.85546875" style="13" customWidth="1"/>
    <col min="6919" max="6919" width="13.5703125" style="13" customWidth="1"/>
    <col min="6920" max="6920" width="12.7109375" style="13" customWidth="1"/>
    <col min="6921" max="7166" width="9.140625" style="13"/>
    <col min="7167" max="7167" width="4.28515625" style="13" customWidth="1"/>
    <col min="7168" max="7168" width="6.5703125" style="13" customWidth="1"/>
    <col min="7169" max="7172" width="9.140625" style="13"/>
    <col min="7173" max="7173" width="17.42578125" style="13" customWidth="1"/>
    <col min="7174" max="7174" width="13.85546875" style="13" customWidth="1"/>
    <col min="7175" max="7175" width="13.5703125" style="13" customWidth="1"/>
    <col min="7176" max="7176" width="12.7109375" style="13" customWidth="1"/>
    <col min="7177" max="7422" width="9.140625" style="13"/>
    <col min="7423" max="7423" width="4.28515625" style="13" customWidth="1"/>
    <col min="7424" max="7424" width="6.5703125" style="13" customWidth="1"/>
    <col min="7425" max="7428" width="9.140625" style="13"/>
    <col min="7429" max="7429" width="17.42578125" style="13" customWidth="1"/>
    <col min="7430" max="7430" width="13.85546875" style="13" customWidth="1"/>
    <col min="7431" max="7431" width="13.5703125" style="13" customWidth="1"/>
    <col min="7432" max="7432" width="12.7109375" style="13" customWidth="1"/>
    <col min="7433" max="7678" width="9.140625" style="13"/>
    <col min="7679" max="7679" width="4.28515625" style="13" customWidth="1"/>
    <col min="7680" max="7680" width="6.5703125" style="13" customWidth="1"/>
    <col min="7681" max="7684" width="9.140625" style="13"/>
    <col min="7685" max="7685" width="17.42578125" style="13" customWidth="1"/>
    <col min="7686" max="7686" width="13.85546875" style="13" customWidth="1"/>
    <col min="7687" max="7687" width="13.5703125" style="13" customWidth="1"/>
    <col min="7688" max="7688" width="12.7109375" style="13" customWidth="1"/>
    <col min="7689" max="7934" width="9.140625" style="13"/>
    <col min="7935" max="7935" width="4.28515625" style="13" customWidth="1"/>
    <col min="7936" max="7936" width="6.5703125" style="13" customWidth="1"/>
    <col min="7937" max="7940" width="9.140625" style="13"/>
    <col min="7941" max="7941" width="17.42578125" style="13" customWidth="1"/>
    <col min="7942" max="7942" width="13.85546875" style="13" customWidth="1"/>
    <col min="7943" max="7943" width="13.5703125" style="13" customWidth="1"/>
    <col min="7944" max="7944" width="12.7109375" style="13" customWidth="1"/>
    <col min="7945" max="8190" width="9.140625" style="13"/>
    <col min="8191" max="8191" width="4.28515625" style="13" customWidth="1"/>
    <col min="8192" max="8192" width="6.5703125" style="13" customWidth="1"/>
    <col min="8193" max="8196" width="9.140625" style="13"/>
    <col min="8197" max="8197" width="17.42578125" style="13" customWidth="1"/>
    <col min="8198" max="8198" width="13.85546875" style="13" customWidth="1"/>
    <col min="8199" max="8199" width="13.5703125" style="13" customWidth="1"/>
    <col min="8200" max="8200" width="12.7109375" style="13" customWidth="1"/>
    <col min="8201" max="8446" width="9.140625" style="13"/>
    <col min="8447" max="8447" width="4.28515625" style="13" customWidth="1"/>
    <col min="8448" max="8448" width="6.5703125" style="13" customWidth="1"/>
    <col min="8449" max="8452" width="9.140625" style="13"/>
    <col min="8453" max="8453" width="17.42578125" style="13" customWidth="1"/>
    <col min="8454" max="8454" width="13.85546875" style="13" customWidth="1"/>
    <col min="8455" max="8455" width="13.5703125" style="13" customWidth="1"/>
    <col min="8456" max="8456" width="12.7109375" style="13" customWidth="1"/>
    <col min="8457" max="8702" width="9.140625" style="13"/>
    <col min="8703" max="8703" width="4.28515625" style="13" customWidth="1"/>
    <col min="8704" max="8704" width="6.5703125" style="13" customWidth="1"/>
    <col min="8705" max="8708" width="9.140625" style="13"/>
    <col min="8709" max="8709" width="17.42578125" style="13" customWidth="1"/>
    <col min="8710" max="8710" width="13.85546875" style="13" customWidth="1"/>
    <col min="8711" max="8711" width="13.5703125" style="13" customWidth="1"/>
    <col min="8712" max="8712" width="12.7109375" style="13" customWidth="1"/>
    <col min="8713" max="8958" width="9.140625" style="13"/>
    <col min="8959" max="8959" width="4.28515625" style="13" customWidth="1"/>
    <col min="8960" max="8960" width="6.5703125" style="13" customWidth="1"/>
    <col min="8961" max="8964" width="9.140625" style="13"/>
    <col min="8965" max="8965" width="17.42578125" style="13" customWidth="1"/>
    <col min="8966" max="8966" width="13.85546875" style="13" customWidth="1"/>
    <col min="8967" max="8967" width="13.5703125" style="13" customWidth="1"/>
    <col min="8968" max="8968" width="12.7109375" style="13" customWidth="1"/>
    <col min="8969" max="9214" width="9.140625" style="13"/>
    <col min="9215" max="9215" width="4.28515625" style="13" customWidth="1"/>
    <col min="9216" max="9216" width="6.5703125" style="13" customWidth="1"/>
    <col min="9217" max="9220" width="9.140625" style="13"/>
    <col min="9221" max="9221" width="17.42578125" style="13" customWidth="1"/>
    <col min="9222" max="9222" width="13.85546875" style="13" customWidth="1"/>
    <col min="9223" max="9223" width="13.5703125" style="13" customWidth="1"/>
    <col min="9224" max="9224" width="12.7109375" style="13" customWidth="1"/>
    <col min="9225" max="9470" width="9.140625" style="13"/>
    <col min="9471" max="9471" width="4.28515625" style="13" customWidth="1"/>
    <col min="9472" max="9472" width="6.5703125" style="13" customWidth="1"/>
    <col min="9473" max="9476" width="9.140625" style="13"/>
    <col min="9477" max="9477" width="17.42578125" style="13" customWidth="1"/>
    <col min="9478" max="9478" width="13.85546875" style="13" customWidth="1"/>
    <col min="9479" max="9479" width="13.5703125" style="13" customWidth="1"/>
    <col min="9480" max="9480" width="12.7109375" style="13" customWidth="1"/>
    <col min="9481" max="9726" width="9.140625" style="13"/>
    <col min="9727" max="9727" width="4.28515625" style="13" customWidth="1"/>
    <col min="9728" max="9728" width="6.5703125" style="13" customWidth="1"/>
    <col min="9729" max="9732" width="9.140625" style="13"/>
    <col min="9733" max="9733" width="17.42578125" style="13" customWidth="1"/>
    <col min="9734" max="9734" width="13.85546875" style="13" customWidth="1"/>
    <col min="9735" max="9735" width="13.5703125" style="13" customWidth="1"/>
    <col min="9736" max="9736" width="12.7109375" style="13" customWidth="1"/>
    <col min="9737" max="9982" width="9.140625" style="13"/>
    <col min="9983" max="9983" width="4.28515625" style="13" customWidth="1"/>
    <col min="9984" max="9984" width="6.5703125" style="13" customWidth="1"/>
    <col min="9985" max="9988" width="9.140625" style="13"/>
    <col min="9989" max="9989" width="17.42578125" style="13" customWidth="1"/>
    <col min="9990" max="9990" width="13.85546875" style="13" customWidth="1"/>
    <col min="9991" max="9991" width="13.5703125" style="13" customWidth="1"/>
    <col min="9992" max="9992" width="12.7109375" style="13" customWidth="1"/>
    <col min="9993" max="10238" width="9.140625" style="13"/>
    <col min="10239" max="10239" width="4.28515625" style="13" customWidth="1"/>
    <col min="10240" max="10240" width="6.5703125" style="13" customWidth="1"/>
    <col min="10241" max="10244" width="9.140625" style="13"/>
    <col min="10245" max="10245" width="17.42578125" style="13" customWidth="1"/>
    <col min="10246" max="10246" width="13.85546875" style="13" customWidth="1"/>
    <col min="10247" max="10247" width="13.5703125" style="13" customWidth="1"/>
    <col min="10248" max="10248" width="12.7109375" style="13" customWidth="1"/>
    <col min="10249" max="10494" width="9.140625" style="13"/>
    <col min="10495" max="10495" width="4.28515625" style="13" customWidth="1"/>
    <col min="10496" max="10496" width="6.5703125" style="13" customWidth="1"/>
    <col min="10497" max="10500" width="9.140625" style="13"/>
    <col min="10501" max="10501" width="17.42578125" style="13" customWidth="1"/>
    <col min="10502" max="10502" width="13.85546875" style="13" customWidth="1"/>
    <col min="10503" max="10503" width="13.5703125" style="13" customWidth="1"/>
    <col min="10504" max="10504" width="12.7109375" style="13" customWidth="1"/>
    <col min="10505" max="10750" width="9.140625" style="13"/>
    <col min="10751" max="10751" width="4.28515625" style="13" customWidth="1"/>
    <col min="10752" max="10752" width="6.5703125" style="13" customWidth="1"/>
    <col min="10753" max="10756" width="9.140625" style="13"/>
    <col min="10757" max="10757" width="17.42578125" style="13" customWidth="1"/>
    <col min="10758" max="10758" width="13.85546875" style="13" customWidth="1"/>
    <col min="10759" max="10759" width="13.5703125" style="13" customWidth="1"/>
    <col min="10760" max="10760" width="12.7109375" style="13" customWidth="1"/>
    <col min="10761" max="11006" width="9.140625" style="13"/>
    <col min="11007" max="11007" width="4.28515625" style="13" customWidth="1"/>
    <col min="11008" max="11008" width="6.5703125" style="13" customWidth="1"/>
    <col min="11009" max="11012" width="9.140625" style="13"/>
    <col min="11013" max="11013" width="17.42578125" style="13" customWidth="1"/>
    <col min="11014" max="11014" width="13.85546875" style="13" customWidth="1"/>
    <col min="11015" max="11015" width="13.5703125" style="13" customWidth="1"/>
    <col min="11016" max="11016" width="12.7109375" style="13" customWidth="1"/>
    <col min="11017" max="11262" width="9.140625" style="13"/>
    <col min="11263" max="11263" width="4.28515625" style="13" customWidth="1"/>
    <col min="11264" max="11264" width="6.5703125" style="13" customWidth="1"/>
    <col min="11265" max="11268" width="9.140625" style="13"/>
    <col min="11269" max="11269" width="17.42578125" style="13" customWidth="1"/>
    <col min="11270" max="11270" width="13.85546875" style="13" customWidth="1"/>
    <col min="11271" max="11271" width="13.5703125" style="13" customWidth="1"/>
    <col min="11272" max="11272" width="12.7109375" style="13" customWidth="1"/>
    <col min="11273" max="11518" width="9.140625" style="13"/>
    <col min="11519" max="11519" width="4.28515625" style="13" customWidth="1"/>
    <col min="11520" max="11520" width="6.5703125" style="13" customWidth="1"/>
    <col min="11521" max="11524" width="9.140625" style="13"/>
    <col min="11525" max="11525" width="17.42578125" style="13" customWidth="1"/>
    <col min="11526" max="11526" width="13.85546875" style="13" customWidth="1"/>
    <col min="11527" max="11527" width="13.5703125" style="13" customWidth="1"/>
    <col min="11528" max="11528" width="12.7109375" style="13" customWidth="1"/>
    <col min="11529" max="11774" width="9.140625" style="13"/>
    <col min="11775" max="11775" width="4.28515625" style="13" customWidth="1"/>
    <col min="11776" max="11776" width="6.5703125" style="13" customWidth="1"/>
    <col min="11777" max="11780" width="9.140625" style="13"/>
    <col min="11781" max="11781" width="17.42578125" style="13" customWidth="1"/>
    <col min="11782" max="11782" width="13.85546875" style="13" customWidth="1"/>
    <col min="11783" max="11783" width="13.5703125" style="13" customWidth="1"/>
    <col min="11784" max="11784" width="12.7109375" style="13" customWidth="1"/>
    <col min="11785" max="12030" width="9.140625" style="13"/>
    <col min="12031" max="12031" width="4.28515625" style="13" customWidth="1"/>
    <col min="12032" max="12032" width="6.5703125" style="13" customWidth="1"/>
    <col min="12033" max="12036" width="9.140625" style="13"/>
    <col min="12037" max="12037" width="17.42578125" style="13" customWidth="1"/>
    <col min="12038" max="12038" width="13.85546875" style="13" customWidth="1"/>
    <col min="12039" max="12039" width="13.5703125" style="13" customWidth="1"/>
    <col min="12040" max="12040" width="12.7109375" style="13" customWidth="1"/>
    <col min="12041" max="12286" width="9.140625" style="13"/>
    <col min="12287" max="12287" width="4.28515625" style="13" customWidth="1"/>
    <col min="12288" max="12288" width="6.5703125" style="13" customWidth="1"/>
    <col min="12289" max="12292" width="9.140625" style="13"/>
    <col min="12293" max="12293" width="17.42578125" style="13" customWidth="1"/>
    <col min="12294" max="12294" width="13.85546875" style="13" customWidth="1"/>
    <col min="12295" max="12295" width="13.5703125" style="13" customWidth="1"/>
    <col min="12296" max="12296" width="12.7109375" style="13" customWidth="1"/>
    <col min="12297" max="12542" width="9.140625" style="13"/>
    <col min="12543" max="12543" width="4.28515625" style="13" customWidth="1"/>
    <col min="12544" max="12544" width="6.5703125" style="13" customWidth="1"/>
    <col min="12545" max="12548" width="9.140625" style="13"/>
    <col min="12549" max="12549" width="17.42578125" style="13" customWidth="1"/>
    <col min="12550" max="12550" width="13.85546875" style="13" customWidth="1"/>
    <col min="12551" max="12551" width="13.5703125" style="13" customWidth="1"/>
    <col min="12552" max="12552" width="12.7109375" style="13" customWidth="1"/>
    <col min="12553" max="12798" width="9.140625" style="13"/>
    <col min="12799" max="12799" width="4.28515625" style="13" customWidth="1"/>
    <col min="12800" max="12800" width="6.5703125" style="13" customWidth="1"/>
    <col min="12801" max="12804" width="9.140625" style="13"/>
    <col min="12805" max="12805" width="17.42578125" style="13" customWidth="1"/>
    <col min="12806" max="12806" width="13.85546875" style="13" customWidth="1"/>
    <col min="12807" max="12807" width="13.5703125" style="13" customWidth="1"/>
    <col min="12808" max="12808" width="12.7109375" style="13" customWidth="1"/>
    <col min="12809" max="13054" width="9.140625" style="13"/>
    <col min="13055" max="13055" width="4.28515625" style="13" customWidth="1"/>
    <col min="13056" max="13056" width="6.5703125" style="13" customWidth="1"/>
    <col min="13057" max="13060" width="9.140625" style="13"/>
    <col min="13061" max="13061" width="17.42578125" style="13" customWidth="1"/>
    <col min="13062" max="13062" width="13.85546875" style="13" customWidth="1"/>
    <col min="13063" max="13063" width="13.5703125" style="13" customWidth="1"/>
    <col min="13064" max="13064" width="12.7109375" style="13" customWidth="1"/>
    <col min="13065" max="13310" width="9.140625" style="13"/>
    <col min="13311" max="13311" width="4.28515625" style="13" customWidth="1"/>
    <col min="13312" max="13312" width="6.5703125" style="13" customWidth="1"/>
    <col min="13313" max="13316" width="9.140625" style="13"/>
    <col min="13317" max="13317" width="17.42578125" style="13" customWidth="1"/>
    <col min="13318" max="13318" width="13.85546875" style="13" customWidth="1"/>
    <col min="13319" max="13319" width="13.5703125" style="13" customWidth="1"/>
    <col min="13320" max="13320" width="12.7109375" style="13" customWidth="1"/>
    <col min="13321" max="13566" width="9.140625" style="13"/>
    <col min="13567" max="13567" width="4.28515625" style="13" customWidth="1"/>
    <col min="13568" max="13568" width="6.5703125" style="13" customWidth="1"/>
    <col min="13569" max="13572" width="9.140625" style="13"/>
    <col min="13573" max="13573" width="17.42578125" style="13" customWidth="1"/>
    <col min="13574" max="13574" width="13.85546875" style="13" customWidth="1"/>
    <col min="13575" max="13575" width="13.5703125" style="13" customWidth="1"/>
    <col min="13576" max="13576" width="12.7109375" style="13" customWidth="1"/>
    <col min="13577" max="13822" width="9.140625" style="13"/>
    <col min="13823" max="13823" width="4.28515625" style="13" customWidth="1"/>
    <col min="13824" max="13824" width="6.5703125" style="13" customWidth="1"/>
    <col min="13825" max="13828" width="9.140625" style="13"/>
    <col min="13829" max="13829" width="17.42578125" style="13" customWidth="1"/>
    <col min="13830" max="13830" width="13.85546875" style="13" customWidth="1"/>
    <col min="13831" max="13831" width="13.5703125" style="13" customWidth="1"/>
    <col min="13832" max="13832" width="12.7109375" style="13" customWidth="1"/>
    <col min="13833" max="14078" width="9.140625" style="13"/>
    <col min="14079" max="14079" width="4.28515625" style="13" customWidth="1"/>
    <col min="14080" max="14080" width="6.5703125" style="13" customWidth="1"/>
    <col min="14081" max="14084" width="9.140625" style="13"/>
    <col min="14085" max="14085" width="17.42578125" style="13" customWidth="1"/>
    <col min="14086" max="14086" width="13.85546875" style="13" customWidth="1"/>
    <col min="14087" max="14087" width="13.5703125" style="13" customWidth="1"/>
    <col min="14088" max="14088" width="12.7109375" style="13" customWidth="1"/>
    <col min="14089" max="14334" width="9.140625" style="13"/>
    <col min="14335" max="14335" width="4.28515625" style="13" customWidth="1"/>
    <col min="14336" max="14336" width="6.5703125" style="13" customWidth="1"/>
    <col min="14337" max="14340" width="9.140625" style="13"/>
    <col min="14341" max="14341" width="17.42578125" style="13" customWidth="1"/>
    <col min="14342" max="14342" width="13.85546875" style="13" customWidth="1"/>
    <col min="14343" max="14343" width="13.5703125" style="13" customWidth="1"/>
    <col min="14344" max="14344" width="12.7109375" style="13" customWidth="1"/>
    <col min="14345" max="14590" width="9.140625" style="13"/>
    <col min="14591" max="14591" width="4.28515625" style="13" customWidth="1"/>
    <col min="14592" max="14592" width="6.5703125" style="13" customWidth="1"/>
    <col min="14593" max="14596" width="9.140625" style="13"/>
    <col min="14597" max="14597" width="17.42578125" style="13" customWidth="1"/>
    <col min="14598" max="14598" width="13.85546875" style="13" customWidth="1"/>
    <col min="14599" max="14599" width="13.5703125" style="13" customWidth="1"/>
    <col min="14600" max="14600" width="12.7109375" style="13" customWidth="1"/>
    <col min="14601" max="14846" width="9.140625" style="13"/>
    <col min="14847" max="14847" width="4.28515625" style="13" customWidth="1"/>
    <col min="14848" max="14848" width="6.5703125" style="13" customWidth="1"/>
    <col min="14849" max="14852" width="9.140625" style="13"/>
    <col min="14853" max="14853" width="17.42578125" style="13" customWidth="1"/>
    <col min="14854" max="14854" width="13.85546875" style="13" customWidth="1"/>
    <col min="14855" max="14855" width="13.5703125" style="13" customWidth="1"/>
    <col min="14856" max="14856" width="12.7109375" style="13" customWidth="1"/>
    <col min="14857" max="15102" width="9.140625" style="13"/>
    <col min="15103" max="15103" width="4.28515625" style="13" customWidth="1"/>
    <col min="15104" max="15104" width="6.5703125" style="13" customWidth="1"/>
    <col min="15105" max="15108" width="9.140625" style="13"/>
    <col min="15109" max="15109" width="17.42578125" style="13" customWidth="1"/>
    <col min="15110" max="15110" width="13.85546875" style="13" customWidth="1"/>
    <col min="15111" max="15111" width="13.5703125" style="13" customWidth="1"/>
    <col min="15112" max="15112" width="12.7109375" style="13" customWidth="1"/>
    <col min="15113" max="15358" width="9.140625" style="13"/>
    <col min="15359" max="15359" width="4.28515625" style="13" customWidth="1"/>
    <col min="15360" max="15360" width="6.5703125" style="13" customWidth="1"/>
    <col min="15361" max="15364" width="9.140625" style="13"/>
    <col min="15365" max="15365" width="17.42578125" style="13" customWidth="1"/>
    <col min="15366" max="15366" width="13.85546875" style="13" customWidth="1"/>
    <col min="15367" max="15367" width="13.5703125" style="13" customWidth="1"/>
    <col min="15368" max="15368" width="12.7109375" style="13" customWidth="1"/>
    <col min="15369" max="15614" width="9.140625" style="13"/>
    <col min="15615" max="15615" width="4.28515625" style="13" customWidth="1"/>
    <col min="15616" max="15616" width="6.5703125" style="13" customWidth="1"/>
    <col min="15617" max="15620" width="9.140625" style="13"/>
    <col min="15621" max="15621" width="17.42578125" style="13" customWidth="1"/>
    <col min="15622" max="15622" width="13.85546875" style="13" customWidth="1"/>
    <col min="15623" max="15623" width="13.5703125" style="13" customWidth="1"/>
    <col min="15624" max="15624" width="12.7109375" style="13" customWidth="1"/>
    <col min="15625" max="15870" width="9.140625" style="13"/>
    <col min="15871" max="15871" width="4.28515625" style="13" customWidth="1"/>
    <col min="15872" max="15872" width="6.5703125" style="13" customWidth="1"/>
    <col min="15873" max="15876" width="9.140625" style="13"/>
    <col min="15877" max="15877" width="17.42578125" style="13" customWidth="1"/>
    <col min="15878" max="15878" width="13.85546875" style="13" customWidth="1"/>
    <col min="15879" max="15879" width="13.5703125" style="13" customWidth="1"/>
    <col min="15880" max="15880" width="12.7109375" style="13" customWidth="1"/>
    <col min="15881" max="16126" width="9.140625" style="13"/>
    <col min="16127" max="16127" width="4.28515625" style="13" customWidth="1"/>
    <col min="16128" max="16128" width="6.5703125" style="13" customWidth="1"/>
    <col min="16129" max="16132" width="9.140625" style="13"/>
    <col min="16133" max="16133" width="17.42578125" style="13" customWidth="1"/>
    <col min="16134" max="16134" width="13.85546875" style="13" customWidth="1"/>
    <col min="16135" max="16135" width="13.5703125" style="13" customWidth="1"/>
    <col min="16136" max="16136" width="12.7109375" style="13" customWidth="1"/>
    <col min="16137" max="16384" width="9.140625" style="13"/>
  </cols>
  <sheetData>
    <row r="1" spans="1:96" x14ac:dyDescent="0.2">
      <c r="H1" s="15" t="s">
        <v>469</v>
      </c>
    </row>
    <row r="3" spans="1:96" ht="15.75" x14ac:dyDescent="0.25">
      <c r="B3" s="530"/>
      <c r="C3" s="530"/>
      <c r="D3" s="530"/>
      <c r="E3" s="530"/>
      <c r="F3" s="530"/>
      <c r="G3" s="530"/>
      <c r="H3" s="530"/>
    </row>
    <row r="4" spans="1:96" ht="15.75" x14ac:dyDescent="0.25">
      <c r="B4" s="530" t="s">
        <v>411</v>
      </c>
      <c r="C4" s="530"/>
      <c r="D4" s="530"/>
      <c r="E4" s="530"/>
      <c r="F4" s="530"/>
      <c r="G4" s="530"/>
      <c r="H4" s="530"/>
    </row>
    <row r="6" spans="1:96" x14ac:dyDescent="0.2">
      <c r="G6" s="14"/>
      <c r="H6" s="14"/>
    </row>
    <row r="7" spans="1:96" ht="13.5" thickBot="1" x14ac:dyDescent="0.25"/>
    <row r="8" spans="1:96" ht="29.25" thickBot="1" x14ac:dyDescent="0.25">
      <c r="B8" s="397" t="s">
        <v>37</v>
      </c>
      <c r="C8" s="536" t="s">
        <v>38</v>
      </c>
      <c r="D8" s="537"/>
      <c r="E8" s="537"/>
      <c r="F8" s="537"/>
      <c r="G8" s="538"/>
      <c r="H8" s="303" t="s">
        <v>412</v>
      </c>
      <c r="J8" s="15"/>
    </row>
    <row r="9" spans="1:96" s="16" customFormat="1" ht="15" x14ac:dyDescent="0.25">
      <c r="A9" s="13"/>
      <c r="B9" s="415" t="s">
        <v>39</v>
      </c>
      <c r="C9" s="539" t="s">
        <v>40</v>
      </c>
      <c r="D9" s="539"/>
      <c r="E9" s="539"/>
      <c r="F9" s="539"/>
      <c r="G9" s="539"/>
      <c r="H9" s="324">
        <v>20486321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</row>
    <row r="10" spans="1:96" s="16" customFormat="1" ht="15" x14ac:dyDescent="0.25">
      <c r="A10" s="13"/>
      <c r="B10" s="416" t="s">
        <v>41</v>
      </c>
      <c r="C10" s="535" t="s">
        <v>43</v>
      </c>
      <c r="D10" s="535"/>
      <c r="E10" s="535"/>
      <c r="F10" s="535"/>
      <c r="G10" s="535"/>
      <c r="H10" s="322">
        <v>13496761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</row>
    <row r="11" spans="1:96" s="16" customFormat="1" ht="15" x14ac:dyDescent="0.25">
      <c r="A11" s="13"/>
      <c r="B11" s="416" t="s">
        <v>42</v>
      </c>
      <c r="C11" s="540" t="s">
        <v>45</v>
      </c>
      <c r="D11" s="535"/>
      <c r="E11" s="535"/>
      <c r="F11" s="535"/>
      <c r="G11" s="535"/>
      <c r="H11" s="322">
        <v>2270000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</row>
    <row r="12" spans="1:96" s="16" customFormat="1" ht="15" x14ac:dyDescent="0.25">
      <c r="A12" s="13"/>
      <c r="B12" s="416" t="s">
        <v>44</v>
      </c>
      <c r="C12" s="535" t="s">
        <v>47</v>
      </c>
      <c r="D12" s="535"/>
      <c r="E12" s="535"/>
      <c r="F12" s="535"/>
      <c r="G12" s="535"/>
      <c r="H12" s="322">
        <v>3443155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</row>
    <row r="13" spans="1:96" s="16" customFormat="1" ht="15" x14ac:dyDescent="0.25">
      <c r="A13" s="13"/>
      <c r="B13" s="416" t="s">
        <v>46</v>
      </c>
      <c r="C13" s="541" t="s">
        <v>385</v>
      </c>
      <c r="D13" s="541"/>
      <c r="E13" s="541"/>
      <c r="F13" s="541"/>
      <c r="G13" s="541"/>
      <c r="H13" s="446">
        <f>+'4.melléklet'!E24</f>
        <v>39696237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</row>
    <row r="14" spans="1:96" s="16" customFormat="1" ht="15" x14ac:dyDescent="0.25">
      <c r="A14" s="13"/>
      <c r="B14" s="416" t="s">
        <v>48</v>
      </c>
      <c r="C14" s="535" t="s">
        <v>51</v>
      </c>
      <c r="D14" s="535"/>
      <c r="E14" s="535"/>
      <c r="F14" s="535"/>
      <c r="G14" s="535"/>
      <c r="H14" s="467">
        <v>13300000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</row>
    <row r="15" spans="1:96" s="16" customFormat="1" ht="15" x14ac:dyDescent="0.25">
      <c r="A15" s="13"/>
      <c r="B15" s="416" t="s">
        <v>49</v>
      </c>
      <c r="C15" s="535" t="s">
        <v>53</v>
      </c>
      <c r="D15" s="535"/>
      <c r="E15" s="535"/>
      <c r="F15" s="535"/>
      <c r="G15" s="535"/>
      <c r="H15" s="450">
        <f>+'4.melléklet'!F17+'4.melléklet'!F18</f>
        <v>9632525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</row>
    <row r="16" spans="1:96" s="16" customFormat="1" ht="15" x14ac:dyDescent="0.25">
      <c r="A16" s="13"/>
      <c r="B16" s="416" t="s">
        <v>50</v>
      </c>
      <c r="C16" s="542" t="s">
        <v>386</v>
      </c>
      <c r="D16" s="543"/>
      <c r="E16" s="543"/>
      <c r="F16" s="543"/>
      <c r="G16" s="544"/>
      <c r="H16" s="321">
        <f>+'4.melléklet'!F24</f>
        <v>22932525</v>
      </c>
      <c r="I16" s="13"/>
      <c r="J16" s="13"/>
      <c r="K16" s="13"/>
      <c r="L16" s="13">
        <v>0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</row>
    <row r="17" spans="1:96" s="16" customFormat="1" ht="15" x14ac:dyDescent="0.25">
      <c r="A17" s="13"/>
      <c r="B17" s="416" t="s">
        <v>52</v>
      </c>
      <c r="C17" s="548" t="s">
        <v>458</v>
      </c>
      <c r="D17" s="549"/>
      <c r="E17" s="549"/>
      <c r="F17" s="549"/>
      <c r="G17" s="550"/>
      <c r="H17" s="322">
        <v>559000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</row>
    <row r="18" spans="1:96" s="16" customFormat="1" ht="15" x14ac:dyDescent="0.25">
      <c r="A18" s="13"/>
      <c r="B18" s="416" t="s">
        <v>54</v>
      </c>
      <c r="C18" s="542" t="s">
        <v>387</v>
      </c>
      <c r="D18" s="543"/>
      <c r="E18" s="543"/>
      <c r="F18" s="543"/>
      <c r="G18" s="544"/>
      <c r="H18" s="323">
        <f>+'4.melléklet'!J24</f>
        <v>559000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</row>
    <row r="19" spans="1:96" s="16" customFormat="1" ht="15" x14ac:dyDescent="0.25">
      <c r="A19" s="13"/>
      <c r="B19" s="416" t="s">
        <v>55</v>
      </c>
      <c r="C19" s="535" t="s">
        <v>60</v>
      </c>
      <c r="D19" s="535"/>
      <c r="E19" s="535"/>
      <c r="F19" s="535"/>
      <c r="G19" s="535"/>
      <c r="H19" s="322">
        <v>1000000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</row>
    <row r="20" spans="1:96" s="16" customFormat="1" ht="15" x14ac:dyDescent="0.25">
      <c r="A20" s="13"/>
      <c r="B20" s="416" t="s">
        <v>56</v>
      </c>
      <c r="C20" s="535" t="s">
        <v>62</v>
      </c>
      <c r="D20" s="535"/>
      <c r="E20" s="535"/>
      <c r="F20" s="535"/>
      <c r="G20" s="535"/>
      <c r="H20" s="322">
        <v>10000000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</row>
    <row r="21" spans="1:96" s="16" customFormat="1" ht="15" x14ac:dyDescent="0.25">
      <c r="A21" s="13"/>
      <c r="B21" s="416" t="s">
        <v>57</v>
      </c>
      <c r="C21" s="535" t="s">
        <v>64</v>
      </c>
      <c r="D21" s="535"/>
      <c r="E21" s="535"/>
      <c r="F21" s="535"/>
      <c r="G21" s="535"/>
      <c r="H21" s="32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</row>
    <row r="22" spans="1:96" s="16" customFormat="1" ht="15" x14ac:dyDescent="0.25">
      <c r="A22" s="13"/>
      <c r="B22" s="416" t="s">
        <v>58</v>
      </c>
      <c r="C22" s="545" t="s">
        <v>66</v>
      </c>
      <c r="D22" s="546"/>
      <c r="E22" s="546"/>
      <c r="F22" s="546"/>
      <c r="G22" s="547"/>
      <c r="H22" s="322"/>
      <c r="I22" s="13"/>
      <c r="J22" s="13"/>
      <c r="K22" s="13"/>
      <c r="L22" s="13"/>
      <c r="M22" s="13"/>
      <c r="N22" s="13" t="s">
        <v>99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</row>
    <row r="23" spans="1:96" s="16" customFormat="1" ht="15" x14ac:dyDescent="0.25">
      <c r="A23" s="13"/>
      <c r="B23" s="416" t="s">
        <v>59</v>
      </c>
      <c r="C23" s="535" t="s">
        <v>68</v>
      </c>
      <c r="D23" s="535"/>
      <c r="E23" s="535"/>
      <c r="F23" s="535"/>
      <c r="G23" s="545"/>
      <c r="H23" s="32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</row>
    <row r="24" spans="1:96" s="16" customFormat="1" ht="15" x14ac:dyDescent="0.25">
      <c r="A24" s="13"/>
      <c r="B24" s="416" t="s">
        <v>61</v>
      </c>
      <c r="C24" s="535" t="s">
        <v>70</v>
      </c>
      <c r="D24" s="535"/>
      <c r="E24" s="535"/>
      <c r="F24" s="535"/>
      <c r="G24" s="535"/>
      <c r="H24" s="325">
        <v>100000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</row>
    <row r="25" spans="1:96" s="16" customFormat="1" ht="15" x14ac:dyDescent="0.25">
      <c r="A25" s="13"/>
      <c r="B25" s="416" t="s">
        <v>63</v>
      </c>
      <c r="C25" s="541" t="s">
        <v>388</v>
      </c>
      <c r="D25" s="541"/>
      <c r="E25" s="541"/>
      <c r="F25" s="541"/>
      <c r="G25" s="541"/>
      <c r="H25" s="323">
        <f>+'4.melléklet'!G24</f>
        <v>11100000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</row>
    <row r="26" spans="1:96" s="16" customFormat="1" ht="15" x14ac:dyDescent="0.25">
      <c r="A26" s="13"/>
      <c r="B26" s="416" t="s">
        <v>65</v>
      </c>
      <c r="C26" s="535" t="s">
        <v>75</v>
      </c>
      <c r="D26" s="535"/>
      <c r="E26" s="535"/>
      <c r="F26" s="535"/>
      <c r="G26" s="535"/>
      <c r="H26" s="322">
        <v>3410000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</row>
    <row r="27" spans="1:96" s="16" customFormat="1" ht="15" x14ac:dyDescent="0.25">
      <c r="A27" s="13"/>
      <c r="B27" s="416" t="s">
        <v>67</v>
      </c>
      <c r="C27" s="545" t="s">
        <v>77</v>
      </c>
      <c r="D27" s="546"/>
      <c r="E27" s="546"/>
      <c r="F27" s="546"/>
      <c r="G27" s="547"/>
      <c r="H27" s="322">
        <v>500000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</row>
    <row r="28" spans="1:96" s="16" customFormat="1" ht="15" x14ac:dyDescent="0.25">
      <c r="A28" s="13"/>
      <c r="B28" s="416" t="s">
        <v>69</v>
      </c>
      <c r="C28" s="551" t="s">
        <v>79</v>
      </c>
      <c r="D28" s="552"/>
      <c r="E28" s="552"/>
      <c r="F28" s="552"/>
      <c r="G28" s="552"/>
      <c r="H28" s="450">
        <v>1600000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</row>
    <row r="29" spans="1:96" s="16" customFormat="1" ht="15" x14ac:dyDescent="0.25">
      <c r="A29" s="13"/>
      <c r="B29" s="416" t="s">
        <v>71</v>
      </c>
      <c r="C29" s="535" t="s">
        <v>81</v>
      </c>
      <c r="D29" s="535"/>
      <c r="E29" s="535"/>
      <c r="F29" s="535"/>
      <c r="G29" s="535"/>
      <c r="H29" s="322">
        <v>3320000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</row>
    <row r="30" spans="1:96" s="16" customFormat="1" ht="15" x14ac:dyDescent="0.25">
      <c r="A30" s="17"/>
      <c r="B30" s="416" t="s">
        <v>73</v>
      </c>
      <c r="C30" s="545" t="s">
        <v>83</v>
      </c>
      <c r="D30" s="546"/>
      <c r="E30" s="546"/>
      <c r="F30" s="546"/>
      <c r="G30" s="547"/>
      <c r="H30" s="322">
        <v>1254000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</row>
    <row r="31" spans="1:96" s="16" customFormat="1" ht="15" x14ac:dyDescent="0.25">
      <c r="A31" s="13"/>
      <c r="B31" s="416" t="s">
        <v>74</v>
      </c>
      <c r="C31" s="545" t="s">
        <v>85</v>
      </c>
      <c r="D31" s="546"/>
      <c r="E31" s="546"/>
      <c r="F31" s="546"/>
      <c r="G31" s="547"/>
      <c r="H31" s="326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</row>
    <row r="32" spans="1:96" s="16" customFormat="1" ht="15" x14ac:dyDescent="0.25">
      <c r="A32" s="13"/>
      <c r="B32" s="416" t="s">
        <v>76</v>
      </c>
      <c r="C32" s="545" t="s">
        <v>87</v>
      </c>
      <c r="D32" s="546"/>
      <c r="E32" s="546"/>
      <c r="F32" s="546"/>
      <c r="G32" s="547"/>
      <c r="H32" s="322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</row>
    <row r="33" spans="2:8" ht="15" x14ac:dyDescent="0.25">
      <c r="B33" s="416" t="s">
        <v>78</v>
      </c>
      <c r="C33" s="541" t="s">
        <v>389</v>
      </c>
      <c r="D33" s="541"/>
      <c r="E33" s="541"/>
      <c r="F33" s="541"/>
      <c r="G33" s="541"/>
      <c r="H33" s="321">
        <f>+'4.melléklet'!H24</f>
        <v>8484000</v>
      </c>
    </row>
    <row r="34" spans="2:8" ht="15" x14ac:dyDescent="0.25">
      <c r="B34" s="416" t="s">
        <v>80</v>
      </c>
      <c r="C34" s="541" t="s">
        <v>455</v>
      </c>
      <c r="D34" s="541"/>
      <c r="E34" s="541"/>
      <c r="F34" s="541"/>
      <c r="G34" s="541"/>
      <c r="H34" s="322">
        <v>0</v>
      </c>
    </row>
    <row r="35" spans="2:8" ht="15" x14ac:dyDescent="0.25">
      <c r="B35" s="416" t="s">
        <v>82</v>
      </c>
      <c r="C35" s="553" t="s">
        <v>392</v>
      </c>
      <c r="D35" s="554"/>
      <c r="E35" s="554"/>
      <c r="F35" s="554"/>
      <c r="G35" s="555"/>
      <c r="H35" s="323">
        <v>0</v>
      </c>
    </row>
    <row r="36" spans="2:8" ht="15" x14ac:dyDescent="0.25">
      <c r="B36" s="416" t="s">
        <v>84</v>
      </c>
      <c r="C36" s="541" t="s">
        <v>393</v>
      </c>
      <c r="D36" s="541"/>
      <c r="E36" s="541"/>
      <c r="F36" s="541"/>
      <c r="G36" s="541"/>
      <c r="H36" s="322">
        <v>0</v>
      </c>
    </row>
    <row r="37" spans="2:8" ht="15" x14ac:dyDescent="0.25">
      <c r="B37" s="416" t="s">
        <v>86</v>
      </c>
      <c r="C37" s="553" t="s">
        <v>391</v>
      </c>
      <c r="D37" s="554"/>
      <c r="E37" s="554"/>
      <c r="F37" s="554"/>
      <c r="G37" s="555"/>
      <c r="H37" s="321">
        <f>SUM(H13+H16+H18+H25+H33+H34+H35+H36)</f>
        <v>82771762</v>
      </c>
    </row>
    <row r="38" spans="2:8" ht="15" x14ac:dyDescent="0.25">
      <c r="B38" s="416" t="s">
        <v>88</v>
      </c>
      <c r="C38" s="535" t="s">
        <v>95</v>
      </c>
      <c r="D38" s="535"/>
      <c r="E38" s="535"/>
      <c r="F38" s="535"/>
      <c r="G38" s="535"/>
      <c r="H38" s="322">
        <v>16646732</v>
      </c>
    </row>
    <row r="39" spans="2:8" ht="15" x14ac:dyDescent="0.25">
      <c r="B39" s="416" t="s">
        <v>90</v>
      </c>
      <c r="C39" s="545" t="s">
        <v>96</v>
      </c>
      <c r="D39" s="546"/>
      <c r="E39" s="546"/>
      <c r="F39" s="546"/>
      <c r="G39" s="547"/>
      <c r="H39" s="322">
        <v>94941122</v>
      </c>
    </row>
    <row r="40" spans="2:8" ht="15" x14ac:dyDescent="0.25">
      <c r="B40" s="416" t="s">
        <v>92</v>
      </c>
      <c r="C40" s="553" t="s">
        <v>390</v>
      </c>
      <c r="D40" s="554"/>
      <c r="E40" s="554"/>
      <c r="F40" s="554"/>
      <c r="G40" s="555"/>
      <c r="H40" s="462">
        <f>SUM(H38:H39)</f>
        <v>111587854</v>
      </c>
    </row>
    <row r="41" spans="2:8" ht="15.75" thickBot="1" x14ac:dyDescent="0.3">
      <c r="B41" s="475"/>
      <c r="C41" s="556" t="s">
        <v>98</v>
      </c>
      <c r="D41" s="556"/>
      <c r="E41" s="556"/>
      <c r="F41" s="556"/>
      <c r="G41" s="556"/>
      <c r="H41" s="327">
        <f>SUM(H37+H40)</f>
        <v>194359616</v>
      </c>
    </row>
    <row r="42" spans="2:8" x14ac:dyDescent="0.2">
      <c r="H42" s="13" t="s">
        <v>99</v>
      </c>
    </row>
  </sheetData>
  <mergeCells count="36">
    <mergeCell ref="C37:G37"/>
    <mergeCell ref="C38:G38"/>
    <mergeCell ref="C39:G39"/>
    <mergeCell ref="C40:G40"/>
    <mergeCell ref="C41:G41"/>
    <mergeCell ref="C36:G36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25:G25"/>
    <mergeCell ref="C16:G16"/>
    <mergeCell ref="C18:G18"/>
    <mergeCell ref="C19:G19"/>
    <mergeCell ref="C20:G20"/>
    <mergeCell ref="C21:G21"/>
    <mergeCell ref="C22:G22"/>
    <mergeCell ref="C23:G23"/>
    <mergeCell ref="C24:G24"/>
    <mergeCell ref="C17:G17"/>
    <mergeCell ref="C15:G15"/>
    <mergeCell ref="B3:H3"/>
    <mergeCell ref="B4:H4"/>
    <mergeCell ref="C8:G8"/>
    <mergeCell ref="C9:G9"/>
    <mergeCell ref="C10:G10"/>
    <mergeCell ref="C11:G11"/>
    <mergeCell ref="C12:G12"/>
    <mergeCell ref="C13:G13"/>
    <mergeCell ref="C14:G14"/>
  </mergeCells>
  <phoneticPr fontId="46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40"/>
  <sheetViews>
    <sheetView view="pageBreakPreview" topLeftCell="D1" zoomScale="120" zoomScaleNormal="120" zoomScaleSheetLayoutView="120" workbookViewId="0">
      <selection activeCell="C7" sqref="C7:I7"/>
    </sheetView>
  </sheetViews>
  <sheetFormatPr defaultRowHeight="12.75" x14ac:dyDescent="0.25"/>
  <cols>
    <col min="1" max="1" width="3.42578125" style="10" customWidth="1"/>
    <col min="2" max="2" width="5" style="10" customWidth="1"/>
    <col min="3" max="3" width="29.140625" style="10" customWidth="1"/>
    <col min="4" max="4" width="10.85546875" style="10" customWidth="1"/>
    <col min="5" max="5" width="18.5703125" style="10" customWidth="1"/>
    <col min="6" max="6" width="15.7109375" style="10" customWidth="1"/>
    <col min="7" max="7" width="14" style="10" customWidth="1"/>
    <col min="8" max="8" width="14.140625" style="10" customWidth="1"/>
    <col min="9" max="9" width="15.28515625" style="10" customWidth="1"/>
    <col min="10" max="10" width="17" style="10" customWidth="1"/>
    <col min="11" max="11" width="14.5703125" style="10" customWidth="1"/>
    <col min="12" max="12" width="16.42578125" style="10" customWidth="1"/>
    <col min="13" max="255" width="9.140625" style="10"/>
    <col min="256" max="256" width="5" style="10" customWidth="1"/>
    <col min="257" max="257" width="4.7109375" style="10" customWidth="1"/>
    <col min="258" max="259" width="9.140625" style="10"/>
    <col min="260" max="260" width="32.7109375" style="10" customWidth="1"/>
    <col min="261" max="261" width="13.7109375" style="10" customWidth="1"/>
    <col min="262" max="262" width="21.28515625" style="10" customWidth="1"/>
    <col min="263" max="511" width="9.140625" style="10"/>
    <col min="512" max="512" width="5" style="10" customWidth="1"/>
    <col min="513" max="513" width="4.7109375" style="10" customWidth="1"/>
    <col min="514" max="515" width="9.140625" style="10"/>
    <col min="516" max="516" width="32.7109375" style="10" customWidth="1"/>
    <col min="517" max="517" width="13.7109375" style="10" customWidth="1"/>
    <col min="518" max="518" width="21.28515625" style="10" customWidth="1"/>
    <col min="519" max="767" width="9.140625" style="10"/>
    <col min="768" max="768" width="5" style="10" customWidth="1"/>
    <col min="769" max="769" width="4.7109375" style="10" customWidth="1"/>
    <col min="770" max="771" width="9.140625" style="10"/>
    <col min="772" max="772" width="32.7109375" style="10" customWidth="1"/>
    <col min="773" max="773" width="13.7109375" style="10" customWidth="1"/>
    <col min="774" max="774" width="21.28515625" style="10" customWidth="1"/>
    <col min="775" max="1023" width="9.140625" style="10"/>
    <col min="1024" max="1024" width="5" style="10" customWidth="1"/>
    <col min="1025" max="1025" width="4.7109375" style="10" customWidth="1"/>
    <col min="1026" max="1027" width="9.140625" style="10"/>
    <col min="1028" max="1028" width="32.7109375" style="10" customWidth="1"/>
    <col min="1029" max="1029" width="13.7109375" style="10" customWidth="1"/>
    <col min="1030" max="1030" width="21.28515625" style="10" customWidth="1"/>
    <col min="1031" max="1279" width="9.140625" style="10"/>
    <col min="1280" max="1280" width="5" style="10" customWidth="1"/>
    <col min="1281" max="1281" width="4.7109375" style="10" customWidth="1"/>
    <col min="1282" max="1283" width="9.140625" style="10"/>
    <col min="1284" max="1284" width="32.7109375" style="10" customWidth="1"/>
    <col min="1285" max="1285" width="13.7109375" style="10" customWidth="1"/>
    <col min="1286" max="1286" width="21.28515625" style="10" customWidth="1"/>
    <col min="1287" max="1535" width="9.140625" style="10"/>
    <col min="1536" max="1536" width="5" style="10" customWidth="1"/>
    <col min="1537" max="1537" width="4.7109375" style="10" customWidth="1"/>
    <col min="1538" max="1539" width="9.140625" style="10"/>
    <col min="1540" max="1540" width="32.7109375" style="10" customWidth="1"/>
    <col min="1541" max="1541" width="13.7109375" style="10" customWidth="1"/>
    <col min="1542" max="1542" width="21.28515625" style="10" customWidth="1"/>
    <col min="1543" max="1791" width="9.140625" style="10"/>
    <col min="1792" max="1792" width="5" style="10" customWidth="1"/>
    <col min="1793" max="1793" width="4.7109375" style="10" customWidth="1"/>
    <col min="1794" max="1795" width="9.140625" style="10"/>
    <col min="1796" max="1796" width="32.7109375" style="10" customWidth="1"/>
    <col min="1797" max="1797" width="13.7109375" style="10" customWidth="1"/>
    <col min="1798" max="1798" width="21.28515625" style="10" customWidth="1"/>
    <col min="1799" max="2047" width="9.140625" style="10"/>
    <col min="2048" max="2048" width="5" style="10" customWidth="1"/>
    <col min="2049" max="2049" width="4.7109375" style="10" customWidth="1"/>
    <col min="2050" max="2051" width="9.140625" style="10"/>
    <col min="2052" max="2052" width="32.7109375" style="10" customWidth="1"/>
    <col min="2053" max="2053" width="13.7109375" style="10" customWidth="1"/>
    <col min="2054" max="2054" width="21.28515625" style="10" customWidth="1"/>
    <col min="2055" max="2303" width="9.140625" style="10"/>
    <col min="2304" max="2304" width="5" style="10" customWidth="1"/>
    <col min="2305" max="2305" width="4.7109375" style="10" customWidth="1"/>
    <col min="2306" max="2307" width="9.140625" style="10"/>
    <col min="2308" max="2308" width="32.7109375" style="10" customWidth="1"/>
    <col min="2309" max="2309" width="13.7109375" style="10" customWidth="1"/>
    <col min="2310" max="2310" width="21.28515625" style="10" customWidth="1"/>
    <col min="2311" max="2559" width="9.140625" style="10"/>
    <col min="2560" max="2560" width="5" style="10" customWidth="1"/>
    <col min="2561" max="2561" width="4.7109375" style="10" customWidth="1"/>
    <col min="2562" max="2563" width="9.140625" style="10"/>
    <col min="2564" max="2564" width="32.7109375" style="10" customWidth="1"/>
    <col min="2565" max="2565" width="13.7109375" style="10" customWidth="1"/>
    <col min="2566" max="2566" width="21.28515625" style="10" customWidth="1"/>
    <col min="2567" max="2815" width="9.140625" style="10"/>
    <col min="2816" max="2816" width="5" style="10" customWidth="1"/>
    <col min="2817" max="2817" width="4.7109375" style="10" customWidth="1"/>
    <col min="2818" max="2819" width="9.140625" style="10"/>
    <col min="2820" max="2820" width="32.7109375" style="10" customWidth="1"/>
    <col min="2821" max="2821" width="13.7109375" style="10" customWidth="1"/>
    <col min="2822" max="2822" width="21.28515625" style="10" customWidth="1"/>
    <col min="2823" max="3071" width="9.140625" style="10"/>
    <col min="3072" max="3072" width="5" style="10" customWidth="1"/>
    <col min="3073" max="3073" width="4.7109375" style="10" customWidth="1"/>
    <col min="3074" max="3075" width="9.140625" style="10"/>
    <col min="3076" max="3076" width="32.7109375" style="10" customWidth="1"/>
    <col min="3077" max="3077" width="13.7109375" style="10" customWidth="1"/>
    <col min="3078" max="3078" width="21.28515625" style="10" customWidth="1"/>
    <col min="3079" max="3327" width="9.140625" style="10"/>
    <col min="3328" max="3328" width="5" style="10" customWidth="1"/>
    <col min="3329" max="3329" width="4.7109375" style="10" customWidth="1"/>
    <col min="3330" max="3331" width="9.140625" style="10"/>
    <col min="3332" max="3332" width="32.7109375" style="10" customWidth="1"/>
    <col min="3333" max="3333" width="13.7109375" style="10" customWidth="1"/>
    <col min="3334" max="3334" width="21.28515625" style="10" customWidth="1"/>
    <col min="3335" max="3583" width="9.140625" style="10"/>
    <col min="3584" max="3584" width="5" style="10" customWidth="1"/>
    <col min="3585" max="3585" width="4.7109375" style="10" customWidth="1"/>
    <col min="3586" max="3587" width="9.140625" style="10"/>
    <col min="3588" max="3588" width="32.7109375" style="10" customWidth="1"/>
    <col min="3589" max="3589" width="13.7109375" style="10" customWidth="1"/>
    <col min="3590" max="3590" width="21.28515625" style="10" customWidth="1"/>
    <col min="3591" max="3839" width="9.140625" style="10"/>
    <col min="3840" max="3840" width="5" style="10" customWidth="1"/>
    <col min="3841" max="3841" width="4.7109375" style="10" customWidth="1"/>
    <col min="3842" max="3843" width="9.140625" style="10"/>
    <col min="3844" max="3844" width="32.7109375" style="10" customWidth="1"/>
    <col min="3845" max="3845" width="13.7109375" style="10" customWidth="1"/>
    <col min="3846" max="3846" width="21.28515625" style="10" customWidth="1"/>
    <col min="3847" max="4095" width="9.140625" style="10"/>
    <col min="4096" max="4096" width="5" style="10" customWidth="1"/>
    <col min="4097" max="4097" width="4.7109375" style="10" customWidth="1"/>
    <col min="4098" max="4099" width="9.140625" style="10"/>
    <col min="4100" max="4100" width="32.7109375" style="10" customWidth="1"/>
    <col min="4101" max="4101" width="13.7109375" style="10" customWidth="1"/>
    <col min="4102" max="4102" width="21.28515625" style="10" customWidth="1"/>
    <col min="4103" max="4351" width="9.140625" style="10"/>
    <col min="4352" max="4352" width="5" style="10" customWidth="1"/>
    <col min="4353" max="4353" width="4.7109375" style="10" customWidth="1"/>
    <col min="4354" max="4355" width="9.140625" style="10"/>
    <col min="4356" max="4356" width="32.7109375" style="10" customWidth="1"/>
    <col min="4357" max="4357" width="13.7109375" style="10" customWidth="1"/>
    <col min="4358" max="4358" width="21.28515625" style="10" customWidth="1"/>
    <col min="4359" max="4607" width="9.140625" style="10"/>
    <col min="4608" max="4608" width="5" style="10" customWidth="1"/>
    <col min="4609" max="4609" width="4.7109375" style="10" customWidth="1"/>
    <col min="4610" max="4611" width="9.140625" style="10"/>
    <col min="4612" max="4612" width="32.7109375" style="10" customWidth="1"/>
    <col min="4613" max="4613" width="13.7109375" style="10" customWidth="1"/>
    <col min="4614" max="4614" width="21.28515625" style="10" customWidth="1"/>
    <col min="4615" max="4863" width="9.140625" style="10"/>
    <col min="4864" max="4864" width="5" style="10" customWidth="1"/>
    <col min="4865" max="4865" width="4.7109375" style="10" customWidth="1"/>
    <col min="4866" max="4867" width="9.140625" style="10"/>
    <col min="4868" max="4868" width="32.7109375" style="10" customWidth="1"/>
    <col min="4869" max="4869" width="13.7109375" style="10" customWidth="1"/>
    <col min="4870" max="4870" width="21.28515625" style="10" customWidth="1"/>
    <col min="4871" max="5119" width="9.140625" style="10"/>
    <col min="5120" max="5120" width="5" style="10" customWidth="1"/>
    <col min="5121" max="5121" width="4.7109375" style="10" customWidth="1"/>
    <col min="5122" max="5123" width="9.140625" style="10"/>
    <col min="5124" max="5124" width="32.7109375" style="10" customWidth="1"/>
    <col min="5125" max="5125" width="13.7109375" style="10" customWidth="1"/>
    <col min="5126" max="5126" width="21.28515625" style="10" customWidth="1"/>
    <col min="5127" max="5375" width="9.140625" style="10"/>
    <col min="5376" max="5376" width="5" style="10" customWidth="1"/>
    <col min="5377" max="5377" width="4.7109375" style="10" customWidth="1"/>
    <col min="5378" max="5379" width="9.140625" style="10"/>
    <col min="5380" max="5380" width="32.7109375" style="10" customWidth="1"/>
    <col min="5381" max="5381" width="13.7109375" style="10" customWidth="1"/>
    <col min="5382" max="5382" width="21.28515625" style="10" customWidth="1"/>
    <col min="5383" max="5631" width="9.140625" style="10"/>
    <col min="5632" max="5632" width="5" style="10" customWidth="1"/>
    <col min="5633" max="5633" width="4.7109375" style="10" customWidth="1"/>
    <col min="5634" max="5635" width="9.140625" style="10"/>
    <col min="5636" max="5636" width="32.7109375" style="10" customWidth="1"/>
    <col min="5637" max="5637" width="13.7109375" style="10" customWidth="1"/>
    <col min="5638" max="5638" width="21.28515625" style="10" customWidth="1"/>
    <col min="5639" max="5887" width="9.140625" style="10"/>
    <col min="5888" max="5888" width="5" style="10" customWidth="1"/>
    <col min="5889" max="5889" width="4.7109375" style="10" customWidth="1"/>
    <col min="5890" max="5891" width="9.140625" style="10"/>
    <col min="5892" max="5892" width="32.7109375" style="10" customWidth="1"/>
    <col min="5893" max="5893" width="13.7109375" style="10" customWidth="1"/>
    <col min="5894" max="5894" width="21.28515625" style="10" customWidth="1"/>
    <col min="5895" max="6143" width="9.140625" style="10"/>
    <col min="6144" max="6144" width="5" style="10" customWidth="1"/>
    <col min="6145" max="6145" width="4.7109375" style="10" customWidth="1"/>
    <col min="6146" max="6147" width="9.140625" style="10"/>
    <col min="6148" max="6148" width="32.7109375" style="10" customWidth="1"/>
    <col min="6149" max="6149" width="13.7109375" style="10" customWidth="1"/>
    <col min="6150" max="6150" width="21.28515625" style="10" customWidth="1"/>
    <col min="6151" max="6399" width="9.140625" style="10"/>
    <col min="6400" max="6400" width="5" style="10" customWidth="1"/>
    <col min="6401" max="6401" width="4.7109375" style="10" customWidth="1"/>
    <col min="6402" max="6403" width="9.140625" style="10"/>
    <col min="6404" max="6404" width="32.7109375" style="10" customWidth="1"/>
    <col min="6405" max="6405" width="13.7109375" style="10" customWidth="1"/>
    <col min="6406" max="6406" width="21.28515625" style="10" customWidth="1"/>
    <col min="6407" max="6655" width="9.140625" style="10"/>
    <col min="6656" max="6656" width="5" style="10" customWidth="1"/>
    <col min="6657" max="6657" width="4.7109375" style="10" customWidth="1"/>
    <col min="6658" max="6659" width="9.140625" style="10"/>
    <col min="6660" max="6660" width="32.7109375" style="10" customWidth="1"/>
    <col min="6661" max="6661" width="13.7109375" style="10" customWidth="1"/>
    <col min="6662" max="6662" width="21.28515625" style="10" customWidth="1"/>
    <col min="6663" max="6911" width="9.140625" style="10"/>
    <col min="6912" max="6912" width="5" style="10" customWidth="1"/>
    <col min="6913" max="6913" width="4.7109375" style="10" customWidth="1"/>
    <col min="6914" max="6915" width="9.140625" style="10"/>
    <col min="6916" max="6916" width="32.7109375" style="10" customWidth="1"/>
    <col min="6917" max="6917" width="13.7109375" style="10" customWidth="1"/>
    <col min="6918" max="6918" width="21.28515625" style="10" customWidth="1"/>
    <col min="6919" max="7167" width="9.140625" style="10"/>
    <col min="7168" max="7168" width="5" style="10" customWidth="1"/>
    <col min="7169" max="7169" width="4.7109375" style="10" customWidth="1"/>
    <col min="7170" max="7171" width="9.140625" style="10"/>
    <col min="7172" max="7172" width="32.7109375" style="10" customWidth="1"/>
    <col min="7173" max="7173" width="13.7109375" style="10" customWidth="1"/>
    <col min="7174" max="7174" width="21.28515625" style="10" customWidth="1"/>
    <col min="7175" max="7423" width="9.140625" style="10"/>
    <col min="7424" max="7424" width="5" style="10" customWidth="1"/>
    <col min="7425" max="7425" width="4.7109375" style="10" customWidth="1"/>
    <col min="7426" max="7427" width="9.140625" style="10"/>
    <col min="7428" max="7428" width="32.7109375" style="10" customWidth="1"/>
    <col min="7429" max="7429" width="13.7109375" style="10" customWidth="1"/>
    <col min="7430" max="7430" width="21.28515625" style="10" customWidth="1"/>
    <col min="7431" max="7679" width="9.140625" style="10"/>
    <col min="7680" max="7680" width="5" style="10" customWidth="1"/>
    <col min="7681" max="7681" width="4.7109375" style="10" customWidth="1"/>
    <col min="7682" max="7683" width="9.140625" style="10"/>
    <col min="7684" max="7684" width="32.7109375" style="10" customWidth="1"/>
    <col min="7685" max="7685" width="13.7109375" style="10" customWidth="1"/>
    <col min="7686" max="7686" width="21.28515625" style="10" customWidth="1"/>
    <col min="7687" max="7935" width="9.140625" style="10"/>
    <col min="7936" max="7936" width="5" style="10" customWidth="1"/>
    <col min="7937" max="7937" width="4.7109375" style="10" customWidth="1"/>
    <col min="7938" max="7939" width="9.140625" style="10"/>
    <col min="7940" max="7940" width="32.7109375" style="10" customWidth="1"/>
    <col min="7941" max="7941" width="13.7109375" style="10" customWidth="1"/>
    <col min="7942" max="7942" width="21.28515625" style="10" customWidth="1"/>
    <col min="7943" max="8191" width="9.140625" style="10"/>
    <col min="8192" max="8192" width="5" style="10" customWidth="1"/>
    <col min="8193" max="8193" width="4.7109375" style="10" customWidth="1"/>
    <col min="8194" max="8195" width="9.140625" style="10"/>
    <col min="8196" max="8196" width="32.7109375" style="10" customWidth="1"/>
    <col min="8197" max="8197" width="13.7109375" style="10" customWidth="1"/>
    <col min="8198" max="8198" width="21.28515625" style="10" customWidth="1"/>
    <col min="8199" max="8447" width="9.140625" style="10"/>
    <col min="8448" max="8448" width="5" style="10" customWidth="1"/>
    <col min="8449" max="8449" width="4.7109375" style="10" customWidth="1"/>
    <col min="8450" max="8451" width="9.140625" style="10"/>
    <col min="8452" max="8452" width="32.7109375" style="10" customWidth="1"/>
    <col min="8453" max="8453" width="13.7109375" style="10" customWidth="1"/>
    <col min="8454" max="8454" width="21.28515625" style="10" customWidth="1"/>
    <col min="8455" max="8703" width="9.140625" style="10"/>
    <col min="8704" max="8704" width="5" style="10" customWidth="1"/>
    <col min="8705" max="8705" width="4.7109375" style="10" customWidth="1"/>
    <col min="8706" max="8707" width="9.140625" style="10"/>
    <col min="8708" max="8708" width="32.7109375" style="10" customWidth="1"/>
    <col min="8709" max="8709" width="13.7109375" style="10" customWidth="1"/>
    <col min="8710" max="8710" width="21.28515625" style="10" customWidth="1"/>
    <col min="8711" max="8959" width="9.140625" style="10"/>
    <col min="8960" max="8960" width="5" style="10" customWidth="1"/>
    <col min="8961" max="8961" width="4.7109375" style="10" customWidth="1"/>
    <col min="8962" max="8963" width="9.140625" style="10"/>
    <col min="8964" max="8964" width="32.7109375" style="10" customWidth="1"/>
    <col min="8965" max="8965" width="13.7109375" style="10" customWidth="1"/>
    <col min="8966" max="8966" width="21.28515625" style="10" customWidth="1"/>
    <col min="8967" max="9215" width="9.140625" style="10"/>
    <col min="9216" max="9216" width="5" style="10" customWidth="1"/>
    <col min="9217" max="9217" width="4.7109375" style="10" customWidth="1"/>
    <col min="9218" max="9219" width="9.140625" style="10"/>
    <col min="9220" max="9220" width="32.7109375" style="10" customWidth="1"/>
    <col min="9221" max="9221" width="13.7109375" style="10" customWidth="1"/>
    <col min="9222" max="9222" width="21.28515625" style="10" customWidth="1"/>
    <col min="9223" max="9471" width="9.140625" style="10"/>
    <col min="9472" max="9472" width="5" style="10" customWidth="1"/>
    <col min="9473" max="9473" width="4.7109375" style="10" customWidth="1"/>
    <col min="9474" max="9475" width="9.140625" style="10"/>
    <col min="9476" max="9476" width="32.7109375" style="10" customWidth="1"/>
    <col min="9477" max="9477" width="13.7109375" style="10" customWidth="1"/>
    <col min="9478" max="9478" width="21.28515625" style="10" customWidth="1"/>
    <col min="9479" max="9727" width="9.140625" style="10"/>
    <col min="9728" max="9728" width="5" style="10" customWidth="1"/>
    <col min="9729" max="9729" width="4.7109375" style="10" customWidth="1"/>
    <col min="9730" max="9731" width="9.140625" style="10"/>
    <col min="9732" max="9732" width="32.7109375" style="10" customWidth="1"/>
    <col min="9733" max="9733" width="13.7109375" style="10" customWidth="1"/>
    <col min="9734" max="9734" width="21.28515625" style="10" customWidth="1"/>
    <col min="9735" max="9983" width="9.140625" style="10"/>
    <col min="9984" max="9984" width="5" style="10" customWidth="1"/>
    <col min="9985" max="9985" width="4.7109375" style="10" customWidth="1"/>
    <col min="9986" max="9987" width="9.140625" style="10"/>
    <col min="9988" max="9988" width="32.7109375" style="10" customWidth="1"/>
    <col min="9989" max="9989" width="13.7109375" style="10" customWidth="1"/>
    <col min="9990" max="9990" width="21.28515625" style="10" customWidth="1"/>
    <col min="9991" max="10239" width="9.140625" style="10"/>
    <col min="10240" max="10240" width="5" style="10" customWidth="1"/>
    <col min="10241" max="10241" width="4.7109375" style="10" customWidth="1"/>
    <col min="10242" max="10243" width="9.140625" style="10"/>
    <col min="10244" max="10244" width="32.7109375" style="10" customWidth="1"/>
    <col min="10245" max="10245" width="13.7109375" style="10" customWidth="1"/>
    <col min="10246" max="10246" width="21.28515625" style="10" customWidth="1"/>
    <col min="10247" max="10495" width="9.140625" style="10"/>
    <col min="10496" max="10496" width="5" style="10" customWidth="1"/>
    <col min="10497" max="10497" width="4.7109375" style="10" customWidth="1"/>
    <col min="10498" max="10499" width="9.140625" style="10"/>
    <col min="10500" max="10500" width="32.7109375" style="10" customWidth="1"/>
    <col min="10501" max="10501" width="13.7109375" style="10" customWidth="1"/>
    <col min="10502" max="10502" width="21.28515625" style="10" customWidth="1"/>
    <col min="10503" max="10751" width="9.140625" style="10"/>
    <col min="10752" max="10752" width="5" style="10" customWidth="1"/>
    <col min="10753" max="10753" width="4.7109375" style="10" customWidth="1"/>
    <col min="10754" max="10755" width="9.140625" style="10"/>
    <col min="10756" max="10756" width="32.7109375" style="10" customWidth="1"/>
    <col min="10757" max="10757" width="13.7109375" style="10" customWidth="1"/>
    <col min="10758" max="10758" width="21.28515625" style="10" customWidth="1"/>
    <col min="10759" max="11007" width="9.140625" style="10"/>
    <col min="11008" max="11008" width="5" style="10" customWidth="1"/>
    <col min="11009" max="11009" width="4.7109375" style="10" customWidth="1"/>
    <col min="11010" max="11011" width="9.140625" style="10"/>
    <col min="11012" max="11012" width="32.7109375" style="10" customWidth="1"/>
    <col min="11013" max="11013" width="13.7109375" style="10" customWidth="1"/>
    <col min="11014" max="11014" width="21.28515625" style="10" customWidth="1"/>
    <col min="11015" max="11263" width="9.140625" style="10"/>
    <col min="11264" max="11264" width="5" style="10" customWidth="1"/>
    <col min="11265" max="11265" width="4.7109375" style="10" customWidth="1"/>
    <col min="11266" max="11267" width="9.140625" style="10"/>
    <col min="11268" max="11268" width="32.7109375" style="10" customWidth="1"/>
    <col min="11269" max="11269" width="13.7109375" style="10" customWidth="1"/>
    <col min="11270" max="11270" width="21.28515625" style="10" customWidth="1"/>
    <col min="11271" max="11519" width="9.140625" style="10"/>
    <col min="11520" max="11520" width="5" style="10" customWidth="1"/>
    <col min="11521" max="11521" width="4.7109375" style="10" customWidth="1"/>
    <col min="11522" max="11523" width="9.140625" style="10"/>
    <col min="11524" max="11524" width="32.7109375" style="10" customWidth="1"/>
    <col min="11525" max="11525" width="13.7109375" style="10" customWidth="1"/>
    <col min="11526" max="11526" width="21.28515625" style="10" customWidth="1"/>
    <col min="11527" max="11775" width="9.140625" style="10"/>
    <col min="11776" max="11776" width="5" style="10" customWidth="1"/>
    <col min="11777" max="11777" width="4.7109375" style="10" customWidth="1"/>
    <col min="11778" max="11779" width="9.140625" style="10"/>
    <col min="11780" max="11780" width="32.7109375" style="10" customWidth="1"/>
    <col min="11781" max="11781" width="13.7109375" style="10" customWidth="1"/>
    <col min="11782" max="11782" width="21.28515625" style="10" customWidth="1"/>
    <col min="11783" max="12031" width="9.140625" style="10"/>
    <col min="12032" max="12032" width="5" style="10" customWidth="1"/>
    <col min="12033" max="12033" width="4.7109375" style="10" customWidth="1"/>
    <col min="12034" max="12035" width="9.140625" style="10"/>
    <col min="12036" max="12036" width="32.7109375" style="10" customWidth="1"/>
    <col min="12037" max="12037" width="13.7109375" style="10" customWidth="1"/>
    <col min="12038" max="12038" width="21.28515625" style="10" customWidth="1"/>
    <col min="12039" max="12287" width="9.140625" style="10"/>
    <col min="12288" max="12288" width="5" style="10" customWidth="1"/>
    <col min="12289" max="12289" width="4.7109375" style="10" customWidth="1"/>
    <col min="12290" max="12291" width="9.140625" style="10"/>
    <col min="12292" max="12292" width="32.7109375" style="10" customWidth="1"/>
    <col min="12293" max="12293" width="13.7109375" style="10" customWidth="1"/>
    <col min="12294" max="12294" width="21.28515625" style="10" customWidth="1"/>
    <col min="12295" max="12543" width="9.140625" style="10"/>
    <col min="12544" max="12544" width="5" style="10" customWidth="1"/>
    <col min="12545" max="12545" width="4.7109375" style="10" customWidth="1"/>
    <col min="12546" max="12547" width="9.140625" style="10"/>
    <col min="12548" max="12548" width="32.7109375" style="10" customWidth="1"/>
    <col min="12549" max="12549" width="13.7109375" style="10" customWidth="1"/>
    <col min="12550" max="12550" width="21.28515625" style="10" customWidth="1"/>
    <col min="12551" max="12799" width="9.140625" style="10"/>
    <col min="12800" max="12800" width="5" style="10" customWidth="1"/>
    <col min="12801" max="12801" width="4.7109375" style="10" customWidth="1"/>
    <col min="12802" max="12803" width="9.140625" style="10"/>
    <col min="12804" max="12804" width="32.7109375" style="10" customWidth="1"/>
    <col min="12805" max="12805" width="13.7109375" style="10" customWidth="1"/>
    <col min="12806" max="12806" width="21.28515625" style="10" customWidth="1"/>
    <col min="12807" max="13055" width="9.140625" style="10"/>
    <col min="13056" max="13056" width="5" style="10" customWidth="1"/>
    <col min="13057" max="13057" width="4.7109375" style="10" customWidth="1"/>
    <col min="13058" max="13059" width="9.140625" style="10"/>
    <col min="13060" max="13060" width="32.7109375" style="10" customWidth="1"/>
    <col min="13061" max="13061" width="13.7109375" style="10" customWidth="1"/>
    <col min="13062" max="13062" width="21.28515625" style="10" customWidth="1"/>
    <col min="13063" max="13311" width="9.140625" style="10"/>
    <col min="13312" max="13312" width="5" style="10" customWidth="1"/>
    <col min="13313" max="13313" width="4.7109375" style="10" customWidth="1"/>
    <col min="13314" max="13315" width="9.140625" style="10"/>
    <col min="13316" max="13316" width="32.7109375" style="10" customWidth="1"/>
    <col min="13317" max="13317" width="13.7109375" style="10" customWidth="1"/>
    <col min="13318" max="13318" width="21.28515625" style="10" customWidth="1"/>
    <col min="13319" max="13567" width="9.140625" style="10"/>
    <col min="13568" max="13568" width="5" style="10" customWidth="1"/>
    <col min="13569" max="13569" width="4.7109375" style="10" customWidth="1"/>
    <col min="13570" max="13571" width="9.140625" style="10"/>
    <col min="13572" max="13572" width="32.7109375" style="10" customWidth="1"/>
    <col min="13573" max="13573" width="13.7109375" style="10" customWidth="1"/>
    <col min="13574" max="13574" width="21.28515625" style="10" customWidth="1"/>
    <col min="13575" max="13823" width="9.140625" style="10"/>
    <col min="13824" max="13824" width="5" style="10" customWidth="1"/>
    <col min="13825" max="13825" width="4.7109375" style="10" customWidth="1"/>
    <col min="13826" max="13827" width="9.140625" style="10"/>
    <col min="13828" max="13828" width="32.7109375" style="10" customWidth="1"/>
    <col min="13829" max="13829" width="13.7109375" style="10" customWidth="1"/>
    <col min="13830" max="13830" width="21.28515625" style="10" customWidth="1"/>
    <col min="13831" max="14079" width="9.140625" style="10"/>
    <col min="14080" max="14080" width="5" style="10" customWidth="1"/>
    <col min="14081" max="14081" width="4.7109375" style="10" customWidth="1"/>
    <col min="14082" max="14083" width="9.140625" style="10"/>
    <col min="14084" max="14084" width="32.7109375" style="10" customWidth="1"/>
    <col min="14085" max="14085" width="13.7109375" style="10" customWidth="1"/>
    <col min="14086" max="14086" width="21.28515625" style="10" customWidth="1"/>
    <col min="14087" max="14335" width="9.140625" style="10"/>
    <col min="14336" max="14336" width="5" style="10" customWidth="1"/>
    <col min="14337" max="14337" width="4.7109375" style="10" customWidth="1"/>
    <col min="14338" max="14339" width="9.140625" style="10"/>
    <col min="14340" max="14340" width="32.7109375" style="10" customWidth="1"/>
    <col min="14341" max="14341" width="13.7109375" style="10" customWidth="1"/>
    <col min="14342" max="14342" width="21.28515625" style="10" customWidth="1"/>
    <col min="14343" max="14591" width="9.140625" style="10"/>
    <col min="14592" max="14592" width="5" style="10" customWidth="1"/>
    <col min="14593" max="14593" width="4.7109375" style="10" customWidth="1"/>
    <col min="14594" max="14595" width="9.140625" style="10"/>
    <col min="14596" max="14596" width="32.7109375" style="10" customWidth="1"/>
    <col min="14597" max="14597" width="13.7109375" style="10" customWidth="1"/>
    <col min="14598" max="14598" width="21.28515625" style="10" customWidth="1"/>
    <col min="14599" max="14847" width="9.140625" style="10"/>
    <col min="14848" max="14848" width="5" style="10" customWidth="1"/>
    <col min="14849" max="14849" width="4.7109375" style="10" customWidth="1"/>
    <col min="14850" max="14851" width="9.140625" style="10"/>
    <col min="14852" max="14852" width="32.7109375" style="10" customWidth="1"/>
    <col min="14853" max="14853" width="13.7109375" style="10" customWidth="1"/>
    <col min="14854" max="14854" width="21.28515625" style="10" customWidth="1"/>
    <col min="14855" max="15103" width="9.140625" style="10"/>
    <col min="15104" max="15104" width="5" style="10" customWidth="1"/>
    <col min="15105" max="15105" width="4.7109375" style="10" customWidth="1"/>
    <col min="15106" max="15107" width="9.140625" style="10"/>
    <col min="15108" max="15108" width="32.7109375" style="10" customWidth="1"/>
    <col min="15109" max="15109" width="13.7109375" style="10" customWidth="1"/>
    <col min="15110" max="15110" width="21.28515625" style="10" customWidth="1"/>
    <col min="15111" max="15359" width="9.140625" style="10"/>
    <col min="15360" max="15360" width="5" style="10" customWidth="1"/>
    <col min="15361" max="15361" width="4.7109375" style="10" customWidth="1"/>
    <col min="15362" max="15363" width="9.140625" style="10"/>
    <col min="15364" max="15364" width="32.7109375" style="10" customWidth="1"/>
    <col min="15365" max="15365" width="13.7109375" style="10" customWidth="1"/>
    <col min="15366" max="15366" width="21.28515625" style="10" customWidth="1"/>
    <col min="15367" max="15615" width="9.140625" style="10"/>
    <col min="15616" max="15616" width="5" style="10" customWidth="1"/>
    <col min="15617" max="15617" width="4.7109375" style="10" customWidth="1"/>
    <col min="15618" max="15619" width="9.140625" style="10"/>
    <col min="15620" max="15620" width="32.7109375" style="10" customWidth="1"/>
    <col min="15621" max="15621" width="13.7109375" style="10" customWidth="1"/>
    <col min="15622" max="15622" width="21.28515625" style="10" customWidth="1"/>
    <col min="15623" max="15871" width="9.140625" style="10"/>
    <col min="15872" max="15872" width="5" style="10" customWidth="1"/>
    <col min="15873" max="15873" width="4.7109375" style="10" customWidth="1"/>
    <col min="15874" max="15875" width="9.140625" style="10"/>
    <col min="15876" max="15876" width="32.7109375" style="10" customWidth="1"/>
    <col min="15877" max="15877" width="13.7109375" style="10" customWidth="1"/>
    <col min="15878" max="15878" width="21.28515625" style="10" customWidth="1"/>
    <col min="15879" max="16127" width="9.140625" style="10"/>
    <col min="16128" max="16128" width="5" style="10" customWidth="1"/>
    <col min="16129" max="16129" width="4.7109375" style="10" customWidth="1"/>
    <col min="16130" max="16131" width="9.140625" style="10"/>
    <col min="16132" max="16132" width="32.7109375" style="10" customWidth="1"/>
    <col min="16133" max="16133" width="13.7109375" style="10" customWidth="1"/>
    <col min="16134" max="16134" width="21.28515625" style="10" customWidth="1"/>
    <col min="16135" max="16384" width="9.140625" style="10"/>
  </cols>
  <sheetData>
    <row r="1" spans="2:13" x14ac:dyDescent="0.25">
      <c r="L1" s="18" t="s">
        <v>470</v>
      </c>
    </row>
    <row r="2" spans="2:13" ht="26.25" customHeight="1" x14ac:dyDescent="0.25">
      <c r="C2" s="557"/>
      <c r="D2" s="557"/>
      <c r="E2" s="557"/>
      <c r="H2" s="562"/>
      <c r="I2" s="562"/>
      <c r="J2" s="562"/>
      <c r="K2" s="562"/>
      <c r="L2" s="562"/>
      <c r="M2" s="562"/>
    </row>
    <row r="3" spans="2:13" hidden="1" x14ac:dyDescent="0.25"/>
    <row r="4" spans="2:13" hidden="1" x14ac:dyDescent="0.25"/>
    <row r="5" spans="2:13" hidden="1" x14ac:dyDescent="0.25"/>
    <row r="6" spans="2:13" ht="15.75" customHeight="1" x14ac:dyDescent="0.25"/>
    <row r="7" spans="2:13" ht="33" customHeight="1" x14ac:dyDescent="0.25">
      <c r="C7" s="530" t="s">
        <v>417</v>
      </c>
      <c r="D7" s="530"/>
      <c r="E7" s="530"/>
      <c r="F7" s="530"/>
      <c r="G7" s="530"/>
      <c r="H7" s="530"/>
      <c r="I7" s="530"/>
    </row>
    <row r="8" spans="2:13" ht="13.5" hidden="1" customHeight="1" thickBot="1" x14ac:dyDescent="0.3"/>
    <row r="9" spans="2:13" ht="13.5" customHeight="1" x14ac:dyDescent="0.25"/>
    <row r="10" spans="2:13" ht="12.75" customHeight="1" thickBot="1" x14ac:dyDescent="0.3">
      <c r="L10" s="18" t="s">
        <v>100</v>
      </c>
    </row>
    <row r="11" spans="2:13" s="269" customFormat="1" ht="32.25" customHeight="1" thickBot="1" x14ac:dyDescent="0.25">
      <c r="B11" s="298" t="s">
        <v>106</v>
      </c>
      <c r="C11" s="271" t="s">
        <v>38</v>
      </c>
      <c r="D11" s="274" t="s">
        <v>101</v>
      </c>
      <c r="E11" s="558" t="s">
        <v>339</v>
      </c>
      <c r="F11" s="559"/>
      <c r="G11" s="559"/>
      <c r="H11" s="559"/>
      <c r="I11" s="559"/>
      <c r="J11" s="563" t="s">
        <v>91</v>
      </c>
      <c r="K11" s="564"/>
      <c r="L11" s="560" t="s">
        <v>343</v>
      </c>
    </row>
    <row r="12" spans="2:13" s="20" customFormat="1" ht="54.75" customHeight="1" thickBot="1" x14ac:dyDescent="0.3">
      <c r="B12" s="276"/>
      <c r="C12" s="277"/>
      <c r="D12" s="278"/>
      <c r="E12" s="291" t="s">
        <v>447</v>
      </c>
      <c r="F12" s="279" t="s">
        <v>446</v>
      </c>
      <c r="G12" s="279" t="s">
        <v>72</v>
      </c>
      <c r="H12" s="279" t="s">
        <v>87</v>
      </c>
      <c r="I12" s="449" t="s">
        <v>443</v>
      </c>
      <c r="J12" s="448" t="s">
        <v>448</v>
      </c>
      <c r="K12" s="448" t="s">
        <v>449</v>
      </c>
      <c r="L12" s="561"/>
    </row>
    <row r="13" spans="2:13" s="21" customFormat="1" ht="22.5" customHeight="1" x14ac:dyDescent="0.25">
      <c r="B13" s="336" t="s">
        <v>39</v>
      </c>
      <c r="C13" s="275" t="s">
        <v>298</v>
      </c>
      <c r="D13" s="270" t="s">
        <v>300</v>
      </c>
      <c r="E13" s="280"/>
      <c r="F13" s="290"/>
      <c r="G13" s="290"/>
      <c r="H13" s="290">
        <v>700000</v>
      </c>
      <c r="I13" s="290"/>
      <c r="J13" s="489"/>
      <c r="K13" s="489"/>
      <c r="L13" s="488">
        <f>SUM(E13:J13)</f>
        <v>700000</v>
      </c>
    </row>
    <row r="14" spans="2:13" s="21" customFormat="1" ht="30" customHeight="1" x14ac:dyDescent="0.25">
      <c r="B14" s="336" t="s">
        <v>41</v>
      </c>
      <c r="C14" s="429" t="s">
        <v>414</v>
      </c>
      <c r="D14" s="270" t="s">
        <v>415</v>
      </c>
      <c r="E14" s="280"/>
      <c r="F14" s="290"/>
      <c r="G14" s="290"/>
      <c r="H14" s="290">
        <v>3600000</v>
      </c>
      <c r="I14" s="290"/>
      <c r="J14" s="489"/>
      <c r="K14" s="489"/>
      <c r="L14" s="488">
        <f>SUM(E14:J14)</f>
        <v>3600000</v>
      </c>
    </row>
    <row r="15" spans="2:13" ht="30" x14ac:dyDescent="0.25">
      <c r="B15" s="336" t="s">
        <v>42</v>
      </c>
      <c r="C15" s="272" t="s">
        <v>340</v>
      </c>
      <c r="D15" s="270" t="s">
        <v>317</v>
      </c>
      <c r="E15" s="281">
        <v>39696237</v>
      </c>
      <c r="F15" s="283"/>
      <c r="G15" s="283"/>
      <c r="H15" s="284"/>
      <c r="I15" s="283"/>
      <c r="J15" s="490"/>
      <c r="K15" s="491"/>
      <c r="L15" s="488">
        <f t="shared" ref="L15:L23" si="0">SUM(E15:J15)</f>
        <v>39696237</v>
      </c>
    </row>
    <row r="16" spans="2:13" ht="30" x14ac:dyDescent="0.25">
      <c r="B16" s="336" t="s">
        <v>44</v>
      </c>
      <c r="C16" s="272" t="s">
        <v>334</v>
      </c>
      <c r="D16" s="296" t="s">
        <v>302</v>
      </c>
      <c r="E16" s="285"/>
      <c r="F16" s="283"/>
      <c r="G16" s="283"/>
      <c r="H16" s="284"/>
      <c r="I16" s="460">
        <v>16646732</v>
      </c>
      <c r="J16" s="492"/>
      <c r="K16" s="493">
        <v>94941122</v>
      </c>
      <c r="L16" s="488">
        <f>SUM(E16:K16)</f>
        <v>111587854</v>
      </c>
    </row>
    <row r="17" spans="2:12" ht="30" x14ac:dyDescent="0.25">
      <c r="B17" s="336" t="s">
        <v>46</v>
      </c>
      <c r="C17" s="293" t="s">
        <v>327</v>
      </c>
      <c r="D17" s="270" t="s">
        <v>303</v>
      </c>
      <c r="E17" s="289"/>
      <c r="F17" s="451">
        <v>596675</v>
      </c>
      <c r="G17" s="283"/>
      <c r="H17" s="284"/>
      <c r="I17" s="283"/>
      <c r="J17" s="490"/>
      <c r="K17" s="491"/>
      <c r="L17" s="488">
        <f t="shared" si="0"/>
        <v>596675</v>
      </c>
    </row>
    <row r="18" spans="2:12" ht="27.75" customHeight="1" x14ac:dyDescent="0.25">
      <c r="B18" s="336" t="s">
        <v>48</v>
      </c>
      <c r="C18" s="273" t="s">
        <v>328</v>
      </c>
      <c r="D18" s="270" t="s">
        <v>304</v>
      </c>
      <c r="E18" s="281"/>
      <c r="F18" s="447">
        <v>9035850</v>
      </c>
      <c r="G18" s="283"/>
      <c r="H18" s="284"/>
      <c r="I18" s="283"/>
      <c r="J18" s="488">
        <v>559000</v>
      </c>
      <c r="K18" s="491"/>
      <c r="L18" s="488">
        <f t="shared" si="0"/>
        <v>9594850</v>
      </c>
    </row>
    <row r="19" spans="2:12" s="22" customFormat="1" ht="30.75" customHeight="1" x14ac:dyDescent="0.25">
      <c r="B19" s="336" t="s">
        <v>49</v>
      </c>
      <c r="C19" s="294" t="s">
        <v>305</v>
      </c>
      <c r="D19" s="270" t="s">
        <v>319</v>
      </c>
      <c r="E19" s="282"/>
      <c r="F19" s="447">
        <v>11000000</v>
      </c>
      <c r="G19" s="283"/>
      <c r="H19" s="286"/>
      <c r="I19" s="283"/>
      <c r="J19" s="494"/>
      <c r="K19" s="495"/>
      <c r="L19" s="488">
        <f t="shared" si="0"/>
        <v>11000000</v>
      </c>
    </row>
    <row r="20" spans="2:12" ht="36.75" customHeight="1" x14ac:dyDescent="0.25">
      <c r="B20" s="336" t="s">
        <v>50</v>
      </c>
      <c r="C20" s="292" t="s">
        <v>321</v>
      </c>
      <c r="D20" s="270" t="s">
        <v>320</v>
      </c>
      <c r="E20" s="282"/>
      <c r="F20" s="447">
        <v>2300000</v>
      </c>
      <c r="G20" s="283"/>
      <c r="H20" s="272"/>
      <c r="I20" s="283"/>
      <c r="J20" s="490"/>
      <c r="K20" s="491"/>
      <c r="L20" s="488">
        <f t="shared" si="0"/>
        <v>2300000</v>
      </c>
    </row>
    <row r="21" spans="2:12" ht="36.75" customHeight="1" x14ac:dyDescent="0.25">
      <c r="B21" s="336" t="s">
        <v>52</v>
      </c>
      <c r="C21" s="292" t="s">
        <v>21</v>
      </c>
      <c r="D21" s="270" t="s">
        <v>326</v>
      </c>
      <c r="E21" s="282"/>
      <c r="F21" s="283"/>
      <c r="G21" s="283"/>
      <c r="H21" s="283">
        <v>4064000</v>
      </c>
      <c r="I21" s="283"/>
      <c r="J21" s="490"/>
      <c r="K21" s="491"/>
      <c r="L21" s="488">
        <f t="shared" si="0"/>
        <v>4064000</v>
      </c>
    </row>
    <row r="22" spans="2:12" ht="36.75" customHeight="1" x14ac:dyDescent="0.25">
      <c r="B22" s="336" t="s">
        <v>54</v>
      </c>
      <c r="C22" s="292" t="s">
        <v>22</v>
      </c>
      <c r="D22" s="296">
        <v>107052</v>
      </c>
      <c r="E22" s="496"/>
      <c r="F22" s="283"/>
      <c r="G22" s="283"/>
      <c r="H22" s="283">
        <v>120000</v>
      </c>
      <c r="I22" s="283"/>
      <c r="J22" s="490"/>
      <c r="K22" s="491"/>
      <c r="L22" s="488">
        <f t="shared" si="0"/>
        <v>120000</v>
      </c>
    </row>
    <row r="23" spans="2:12" ht="49.5" customHeight="1" thickBot="1" x14ac:dyDescent="0.3">
      <c r="B23" s="336" t="s">
        <v>55</v>
      </c>
      <c r="C23" s="287" t="s">
        <v>341</v>
      </c>
      <c r="D23" s="295" t="s">
        <v>342</v>
      </c>
      <c r="E23" s="497"/>
      <c r="F23" s="288"/>
      <c r="G23" s="288">
        <v>11100000</v>
      </c>
      <c r="H23" s="288"/>
      <c r="I23" s="288"/>
      <c r="J23" s="498"/>
      <c r="K23" s="499"/>
      <c r="L23" s="488">
        <f t="shared" si="0"/>
        <v>11100000</v>
      </c>
    </row>
    <row r="24" spans="2:12" s="232" customFormat="1" ht="22.5" customHeight="1" thickBot="1" x14ac:dyDescent="0.3">
      <c r="B24" s="316"/>
      <c r="C24" s="299" t="s">
        <v>36</v>
      </c>
      <c r="D24" s="300"/>
      <c r="E24" s="301">
        <f t="shared" ref="E24:L24" si="1">SUM(E13:E23)</f>
        <v>39696237</v>
      </c>
      <c r="F24" s="301">
        <f t="shared" si="1"/>
        <v>22932525</v>
      </c>
      <c r="G24" s="301">
        <f t="shared" si="1"/>
        <v>11100000</v>
      </c>
      <c r="H24" s="301">
        <f t="shared" si="1"/>
        <v>8484000</v>
      </c>
      <c r="I24" s="301">
        <f t="shared" si="1"/>
        <v>16646732</v>
      </c>
      <c r="J24" s="301">
        <f t="shared" si="1"/>
        <v>559000</v>
      </c>
      <c r="K24" s="301">
        <f>SUM(K13:K23)</f>
        <v>94941122</v>
      </c>
      <c r="L24" s="302">
        <f t="shared" si="1"/>
        <v>194359616</v>
      </c>
    </row>
    <row r="25" spans="2:12" ht="24" customHeight="1" x14ac:dyDescent="0.25"/>
    <row r="26" spans="2:12" ht="25.5" customHeight="1" x14ac:dyDescent="0.25"/>
    <row r="28" spans="2:12" s="22" customFormat="1" x14ac:dyDescent="0.25"/>
    <row r="32" spans="2:12" s="22" customFormat="1" x14ac:dyDescent="0.25"/>
    <row r="33" s="22" customFormat="1" x14ac:dyDescent="0.25"/>
    <row r="36" s="23" customFormat="1" ht="13.5" x14ac:dyDescent="0.25"/>
    <row r="40" s="22" customFormat="1" x14ac:dyDescent="0.25"/>
  </sheetData>
  <mergeCells count="6">
    <mergeCell ref="C2:E2"/>
    <mergeCell ref="E11:I11"/>
    <mergeCell ref="C7:I7"/>
    <mergeCell ref="L11:L12"/>
    <mergeCell ref="H2:M2"/>
    <mergeCell ref="J11:K11"/>
  </mergeCells>
  <phoneticPr fontId="46" type="noConversion"/>
  <printOptions horizontalCentered="1"/>
  <pageMargins left="1.1811023622047245" right="0.98425196850393704" top="1.7322834645669292" bottom="0.98425196850393704" header="0.78740157480314965" footer="0.9055118110236221"/>
  <pageSetup paperSize="9" scale="67" orientation="landscape" horizontalDpi="300" verticalDpi="300" r:id="rId1"/>
  <headerFooter alignWithMargins="0">
    <oddHeader>&amp;C&amp;12 &amp;R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G44"/>
  <sheetViews>
    <sheetView view="pageBreakPreview" zoomScale="166" zoomScaleNormal="148" zoomScaleSheetLayoutView="166" workbookViewId="0">
      <selection activeCell="F3" sqref="F3"/>
    </sheetView>
  </sheetViews>
  <sheetFormatPr defaultRowHeight="12.75" x14ac:dyDescent="0.2"/>
  <cols>
    <col min="1" max="1" width="4.5703125" style="24" customWidth="1"/>
    <col min="2" max="2" width="9.140625" style="24" customWidth="1"/>
    <col min="3" max="4" width="9.140625" style="24"/>
    <col min="5" max="5" width="16" style="24" customWidth="1"/>
    <col min="6" max="6" width="9.140625" style="24"/>
    <col min="7" max="7" width="11.140625" style="24" customWidth="1"/>
    <col min="8" max="252" width="9.140625" style="24"/>
    <col min="253" max="253" width="4.5703125" style="24" customWidth="1"/>
    <col min="254" max="254" width="5.85546875" style="24" customWidth="1"/>
    <col min="255" max="256" width="9.140625" style="24"/>
    <col min="257" max="257" width="13.7109375" style="24" customWidth="1"/>
    <col min="258" max="260" width="9.140625" style="24"/>
    <col min="261" max="261" width="7.7109375" style="24" customWidth="1"/>
    <col min="262" max="262" width="9.140625" style="24"/>
    <col min="263" max="263" width="8.140625" style="24" customWidth="1"/>
    <col min="264" max="508" width="9.140625" style="24"/>
    <col min="509" max="509" width="4.5703125" style="24" customWidth="1"/>
    <col min="510" max="510" width="5.85546875" style="24" customWidth="1"/>
    <col min="511" max="512" width="9.140625" style="24"/>
    <col min="513" max="513" width="13.7109375" style="24" customWidth="1"/>
    <col min="514" max="516" width="9.140625" style="24"/>
    <col min="517" max="517" width="7.7109375" style="24" customWidth="1"/>
    <col min="518" max="518" width="9.140625" style="24"/>
    <col min="519" max="519" width="8.140625" style="24" customWidth="1"/>
    <col min="520" max="764" width="9.140625" style="24"/>
    <col min="765" max="765" width="4.5703125" style="24" customWidth="1"/>
    <col min="766" max="766" width="5.85546875" style="24" customWidth="1"/>
    <col min="767" max="768" width="9.140625" style="24"/>
    <col min="769" max="769" width="13.7109375" style="24" customWidth="1"/>
    <col min="770" max="772" width="9.140625" style="24"/>
    <col min="773" max="773" width="7.7109375" style="24" customWidth="1"/>
    <col min="774" max="774" width="9.140625" style="24"/>
    <col min="775" max="775" width="8.140625" style="24" customWidth="1"/>
    <col min="776" max="1020" width="9.140625" style="24"/>
    <col min="1021" max="1021" width="4.5703125" style="24" customWidth="1"/>
    <col min="1022" max="1022" width="5.85546875" style="24" customWidth="1"/>
    <col min="1023" max="1024" width="9.140625" style="24"/>
    <col min="1025" max="1025" width="13.7109375" style="24" customWidth="1"/>
    <col min="1026" max="1028" width="9.140625" style="24"/>
    <col min="1029" max="1029" width="7.7109375" style="24" customWidth="1"/>
    <col min="1030" max="1030" width="9.140625" style="24"/>
    <col min="1031" max="1031" width="8.140625" style="24" customWidth="1"/>
    <col min="1032" max="1276" width="9.140625" style="24"/>
    <col min="1277" max="1277" width="4.5703125" style="24" customWidth="1"/>
    <col min="1278" max="1278" width="5.85546875" style="24" customWidth="1"/>
    <col min="1279" max="1280" width="9.140625" style="24"/>
    <col min="1281" max="1281" width="13.7109375" style="24" customWidth="1"/>
    <col min="1282" max="1284" width="9.140625" style="24"/>
    <col min="1285" max="1285" width="7.7109375" style="24" customWidth="1"/>
    <col min="1286" max="1286" width="9.140625" style="24"/>
    <col min="1287" max="1287" width="8.140625" style="24" customWidth="1"/>
    <col min="1288" max="1532" width="9.140625" style="24"/>
    <col min="1533" max="1533" width="4.5703125" style="24" customWidth="1"/>
    <col min="1534" max="1534" width="5.85546875" style="24" customWidth="1"/>
    <col min="1535" max="1536" width="9.140625" style="24"/>
    <col min="1537" max="1537" width="13.7109375" style="24" customWidth="1"/>
    <col min="1538" max="1540" width="9.140625" style="24"/>
    <col min="1541" max="1541" width="7.7109375" style="24" customWidth="1"/>
    <col min="1542" max="1542" width="9.140625" style="24"/>
    <col min="1543" max="1543" width="8.140625" style="24" customWidth="1"/>
    <col min="1544" max="1788" width="9.140625" style="24"/>
    <col min="1789" max="1789" width="4.5703125" style="24" customWidth="1"/>
    <col min="1790" max="1790" width="5.85546875" style="24" customWidth="1"/>
    <col min="1791" max="1792" width="9.140625" style="24"/>
    <col min="1793" max="1793" width="13.7109375" style="24" customWidth="1"/>
    <col min="1794" max="1796" width="9.140625" style="24"/>
    <col min="1797" max="1797" width="7.7109375" style="24" customWidth="1"/>
    <col min="1798" max="1798" width="9.140625" style="24"/>
    <col min="1799" max="1799" width="8.140625" style="24" customWidth="1"/>
    <col min="1800" max="2044" width="9.140625" style="24"/>
    <col min="2045" max="2045" width="4.5703125" style="24" customWidth="1"/>
    <col min="2046" max="2046" width="5.85546875" style="24" customWidth="1"/>
    <col min="2047" max="2048" width="9.140625" style="24"/>
    <col min="2049" max="2049" width="13.7109375" style="24" customWidth="1"/>
    <col min="2050" max="2052" width="9.140625" style="24"/>
    <col min="2053" max="2053" width="7.7109375" style="24" customWidth="1"/>
    <col min="2054" max="2054" width="9.140625" style="24"/>
    <col min="2055" max="2055" width="8.140625" style="24" customWidth="1"/>
    <col min="2056" max="2300" width="9.140625" style="24"/>
    <col min="2301" max="2301" width="4.5703125" style="24" customWidth="1"/>
    <col min="2302" max="2302" width="5.85546875" style="24" customWidth="1"/>
    <col min="2303" max="2304" width="9.140625" style="24"/>
    <col min="2305" max="2305" width="13.7109375" style="24" customWidth="1"/>
    <col min="2306" max="2308" width="9.140625" style="24"/>
    <col min="2309" max="2309" width="7.7109375" style="24" customWidth="1"/>
    <col min="2310" max="2310" width="9.140625" style="24"/>
    <col min="2311" max="2311" width="8.140625" style="24" customWidth="1"/>
    <col min="2312" max="2556" width="9.140625" style="24"/>
    <col min="2557" max="2557" width="4.5703125" style="24" customWidth="1"/>
    <col min="2558" max="2558" width="5.85546875" style="24" customWidth="1"/>
    <col min="2559" max="2560" width="9.140625" style="24"/>
    <col min="2561" max="2561" width="13.7109375" style="24" customWidth="1"/>
    <col min="2562" max="2564" width="9.140625" style="24"/>
    <col min="2565" max="2565" width="7.7109375" style="24" customWidth="1"/>
    <col min="2566" max="2566" width="9.140625" style="24"/>
    <col min="2567" max="2567" width="8.140625" style="24" customWidth="1"/>
    <col min="2568" max="2812" width="9.140625" style="24"/>
    <col min="2813" max="2813" width="4.5703125" style="24" customWidth="1"/>
    <col min="2814" max="2814" width="5.85546875" style="24" customWidth="1"/>
    <col min="2815" max="2816" width="9.140625" style="24"/>
    <col min="2817" max="2817" width="13.7109375" style="24" customWidth="1"/>
    <col min="2818" max="2820" width="9.140625" style="24"/>
    <col min="2821" max="2821" width="7.7109375" style="24" customWidth="1"/>
    <col min="2822" max="2822" width="9.140625" style="24"/>
    <col min="2823" max="2823" width="8.140625" style="24" customWidth="1"/>
    <col min="2824" max="3068" width="9.140625" style="24"/>
    <col min="3069" max="3069" width="4.5703125" style="24" customWidth="1"/>
    <col min="3070" max="3070" width="5.85546875" style="24" customWidth="1"/>
    <col min="3071" max="3072" width="9.140625" style="24"/>
    <col min="3073" max="3073" width="13.7109375" style="24" customWidth="1"/>
    <col min="3074" max="3076" width="9.140625" style="24"/>
    <col min="3077" max="3077" width="7.7109375" style="24" customWidth="1"/>
    <col min="3078" max="3078" width="9.140625" style="24"/>
    <col min="3079" max="3079" width="8.140625" style="24" customWidth="1"/>
    <col min="3080" max="3324" width="9.140625" style="24"/>
    <col min="3325" max="3325" width="4.5703125" style="24" customWidth="1"/>
    <col min="3326" max="3326" width="5.85546875" style="24" customWidth="1"/>
    <col min="3327" max="3328" width="9.140625" style="24"/>
    <col min="3329" max="3329" width="13.7109375" style="24" customWidth="1"/>
    <col min="3330" max="3332" width="9.140625" style="24"/>
    <col min="3333" max="3333" width="7.7109375" style="24" customWidth="1"/>
    <col min="3334" max="3334" width="9.140625" style="24"/>
    <col min="3335" max="3335" width="8.140625" style="24" customWidth="1"/>
    <col min="3336" max="3580" width="9.140625" style="24"/>
    <col min="3581" max="3581" width="4.5703125" style="24" customWidth="1"/>
    <col min="3582" max="3582" width="5.85546875" style="24" customWidth="1"/>
    <col min="3583" max="3584" width="9.140625" style="24"/>
    <col min="3585" max="3585" width="13.7109375" style="24" customWidth="1"/>
    <col min="3586" max="3588" width="9.140625" style="24"/>
    <col min="3589" max="3589" width="7.7109375" style="24" customWidth="1"/>
    <col min="3590" max="3590" width="9.140625" style="24"/>
    <col min="3591" max="3591" width="8.140625" style="24" customWidth="1"/>
    <col min="3592" max="3836" width="9.140625" style="24"/>
    <col min="3837" max="3837" width="4.5703125" style="24" customWidth="1"/>
    <col min="3838" max="3838" width="5.85546875" style="24" customWidth="1"/>
    <col min="3839" max="3840" width="9.140625" style="24"/>
    <col min="3841" max="3841" width="13.7109375" style="24" customWidth="1"/>
    <col min="3842" max="3844" width="9.140625" style="24"/>
    <col min="3845" max="3845" width="7.7109375" style="24" customWidth="1"/>
    <col min="3846" max="3846" width="9.140625" style="24"/>
    <col min="3847" max="3847" width="8.140625" style="24" customWidth="1"/>
    <col min="3848" max="4092" width="9.140625" style="24"/>
    <col min="4093" max="4093" width="4.5703125" style="24" customWidth="1"/>
    <col min="4094" max="4094" width="5.85546875" style="24" customWidth="1"/>
    <col min="4095" max="4096" width="9.140625" style="24"/>
    <col min="4097" max="4097" width="13.7109375" style="24" customWidth="1"/>
    <col min="4098" max="4100" width="9.140625" style="24"/>
    <col min="4101" max="4101" width="7.7109375" style="24" customWidth="1"/>
    <col min="4102" max="4102" width="9.140625" style="24"/>
    <col min="4103" max="4103" width="8.140625" style="24" customWidth="1"/>
    <col min="4104" max="4348" width="9.140625" style="24"/>
    <col min="4349" max="4349" width="4.5703125" style="24" customWidth="1"/>
    <col min="4350" max="4350" width="5.85546875" style="24" customWidth="1"/>
    <col min="4351" max="4352" width="9.140625" style="24"/>
    <col min="4353" max="4353" width="13.7109375" style="24" customWidth="1"/>
    <col min="4354" max="4356" width="9.140625" style="24"/>
    <col min="4357" max="4357" width="7.7109375" style="24" customWidth="1"/>
    <col min="4358" max="4358" width="9.140625" style="24"/>
    <col min="4359" max="4359" width="8.140625" style="24" customWidth="1"/>
    <col min="4360" max="4604" width="9.140625" style="24"/>
    <col min="4605" max="4605" width="4.5703125" style="24" customWidth="1"/>
    <col min="4606" max="4606" width="5.85546875" style="24" customWidth="1"/>
    <col min="4607" max="4608" width="9.140625" style="24"/>
    <col min="4609" max="4609" width="13.7109375" style="24" customWidth="1"/>
    <col min="4610" max="4612" width="9.140625" style="24"/>
    <col min="4613" max="4613" width="7.7109375" style="24" customWidth="1"/>
    <col min="4614" max="4614" width="9.140625" style="24"/>
    <col min="4615" max="4615" width="8.140625" style="24" customWidth="1"/>
    <col min="4616" max="4860" width="9.140625" style="24"/>
    <col min="4861" max="4861" width="4.5703125" style="24" customWidth="1"/>
    <col min="4862" max="4862" width="5.85546875" style="24" customWidth="1"/>
    <col min="4863" max="4864" width="9.140625" style="24"/>
    <col min="4865" max="4865" width="13.7109375" style="24" customWidth="1"/>
    <col min="4866" max="4868" width="9.140625" style="24"/>
    <col min="4869" max="4869" width="7.7109375" style="24" customWidth="1"/>
    <col min="4870" max="4870" width="9.140625" style="24"/>
    <col min="4871" max="4871" width="8.140625" style="24" customWidth="1"/>
    <col min="4872" max="5116" width="9.140625" style="24"/>
    <col min="5117" max="5117" width="4.5703125" style="24" customWidth="1"/>
    <col min="5118" max="5118" width="5.85546875" style="24" customWidth="1"/>
    <col min="5119" max="5120" width="9.140625" style="24"/>
    <col min="5121" max="5121" width="13.7109375" style="24" customWidth="1"/>
    <col min="5122" max="5124" width="9.140625" style="24"/>
    <col min="5125" max="5125" width="7.7109375" style="24" customWidth="1"/>
    <col min="5126" max="5126" width="9.140625" style="24"/>
    <col min="5127" max="5127" width="8.140625" style="24" customWidth="1"/>
    <col min="5128" max="5372" width="9.140625" style="24"/>
    <col min="5373" max="5373" width="4.5703125" style="24" customWidth="1"/>
    <col min="5374" max="5374" width="5.85546875" style="24" customWidth="1"/>
    <col min="5375" max="5376" width="9.140625" style="24"/>
    <col min="5377" max="5377" width="13.7109375" style="24" customWidth="1"/>
    <col min="5378" max="5380" width="9.140625" style="24"/>
    <col min="5381" max="5381" width="7.7109375" style="24" customWidth="1"/>
    <col min="5382" max="5382" width="9.140625" style="24"/>
    <col min="5383" max="5383" width="8.140625" style="24" customWidth="1"/>
    <col min="5384" max="5628" width="9.140625" style="24"/>
    <col min="5629" max="5629" width="4.5703125" style="24" customWidth="1"/>
    <col min="5630" max="5630" width="5.85546875" style="24" customWidth="1"/>
    <col min="5631" max="5632" width="9.140625" style="24"/>
    <col min="5633" max="5633" width="13.7109375" style="24" customWidth="1"/>
    <col min="5634" max="5636" width="9.140625" style="24"/>
    <col min="5637" max="5637" width="7.7109375" style="24" customWidth="1"/>
    <col min="5638" max="5638" width="9.140625" style="24"/>
    <col min="5639" max="5639" width="8.140625" style="24" customWidth="1"/>
    <col min="5640" max="5884" width="9.140625" style="24"/>
    <col min="5885" max="5885" width="4.5703125" style="24" customWidth="1"/>
    <col min="5886" max="5886" width="5.85546875" style="24" customWidth="1"/>
    <col min="5887" max="5888" width="9.140625" style="24"/>
    <col min="5889" max="5889" width="13.7109375" style="24" customWidth="1"/>
    <col min="5890" max="5892" width="9.140625" style="24"/>
    <col min="5893" max="5893" width="7.7109375" style="24" customWidth="1"/>
    <col min="5894" max="5894" width="9.140625" style="24"/>
    <col min="5895" max="5895" width="8.140625" style="24" customWidth="1"/>
    <col min="5896" max="6140" width="9.140625" style="24"/>
    <col min="6141" max="6141" width="4.5703125" style="24" customWidth="1"/>
    <col min="6142" max="6142" width="5.85546875" style="24" customWidth="1"/>
    <col min="6143" max="6144" width="9.140625" style="24"/>
    <col min="6145" max="6145" width="13.7109375" style="24" customWidth="1"/>
    <col min="6146" max="6148" width="9.140625" style="24"/>
    <col min="6149" max="6149" width="7.7109375" style="24" customWidth="1"/>
    <col min="6150" max="6150" width="9.140625" style="24"/>
    <col min="6151" max="6151" width="8.140625" style="24" customWidth="1"/>
    <col min="6152" max="6396" width="9.140625" style="24"/>
    <col min="6397" max="6397" width="4.5703125" style="24" customWidth="1"/>
    <col min="6398" max="6398" width="5.85546875" style="24" customWidth="1"/>
    <col min="6399" max="6400" width="9.140625" style="24"/>
    <col min="6401" max="6401" width="13.7109375" style="24" customWidth="1"/>
    <col min="6402" max="6404" width="9.140625" style="24"/>
    <col min="6405" max="6405" width="7.7109375" style="24" customWidth="1"/>
    <col min="6406" max="6406" width="9.140625" style="24"/>
    <col min="6407" max="6407" width="8.140625" style="24" customWidth="1"/>
    <col min="6408" max="6652" width="9.140625" style="24"/>
    <col min="6653" max="6653" width="4.5703125" style="24" customWidth="1"/>
    <col min="6654" max="6654" width="5.85546875" style="24" customWidth="1"/>
    <col min="6655" max="6656" width="9.140625" style="24"/>
    <col min="6657" max="6657" width="13.7109375" style="24" customWidth="1"/>
    <col min="6658" max="6660" width="9.140625" style="24"/>
    <col min="6661" max="6661" width="7.7109375" style="24" customWidth="1"/>
    <col min="6662" max="6662" width="9.140625" style="24"/>
    <col min="6663" max="6663" width="8.140625" style="24" customWidth="1"/>
    <col min="6664" max="6908" width="9.140625" style="24"/>
    <col min="6909" max="6909" width="4.5703125" style="24" customWidth="1"/>
    <col min="6910" max="6910" width="5.85546875" style="24" customWidth="1"/>
    <col min="6911" max="6912" width="9.140625" style="24"/>
    <col min="6913" max="6913" width="13.7109375" style="24" customWidth="1"/>
    <col min="6914" max="6916" width="9.140625" style="24"/>
    <col min="6917" max="6917" width="7.7109375" style="24" customWidth="1"/>
    <col min="6918" max="6918" width="9.140625" style="24"/>
    <col min="6919" max="6919" width="8.140625" style="24" customWidth="1"/>
    <col min="6920" max="7164" width="9.140625" style="24"/>
    <col min="7165" max="7165" width="4.5703125" style="24" customWidth="1"/>
    <col min="7166" max="7166" width="5.85546875" style="24" customWidth="1"/>
    <col min="7167" max="7168" width="9.140625" style="24"/>
    <col min="7169" max="7169" width="13.7109375" style="24" customWidth="1"/>
    <col min="7170" max="7172" width="9.140625" style="24"/>
    <col min="7173" max="7173" width="7.7109375" style="24" customWidth="1"/>
    <col min="7174" max="7174" width="9.140625" style="24"/>
    <col min="7175" max="7175" width="8.140625" style="24" customWidth="1"/>
    <col min="7176" max="7420" width="9.140625" style="24"/>
    <col min="7421" max="7421" width="4.5703125" style="24" customWidth="1"/>
    <col min="7422" max="7422" width="5.85546875" style="24" customWidth="1"/>
    <col min="7423" max="7424" width="9.140625" style="24"/>
    <col min="7425" max="7425" width="13.7109375" style="24" customWidth="1"/>
    <col min="7426" max="7428" width="9.140625" style="24"/>
    <col min="7429" max="7429" width="7.7109375" style="24" customWidth="1"/>
    <col min="7430" max="7430" width="9.140625" style="24"/>
    <col min="7431" max="7431" width="8.140625" style="24" customWidth="1"/>
    <col min="7432" max="7676" width="9.140625" style="24"/>
    <col min="7677" max="7677" width="4.5703125" style="24" customWidth="1"/>
    <col min="7678" max="7678" width="5.85546875" style="24" customWidth="1"/>
    <col min="7679" max="7680" width="9.140625" style="24"/>
    <col min="7681" max="7681" width="13.7109375" style="24" customWidth="1"/>
    <col min="7682" max="7684" width="9.140625" style="24"/>
    <col min="7685" max="7685" width="7.7109375" style="24" customWidth="1"/>
    <col min="7686" max="7686" width="9.140625" style="24"/>
    <col min="7687" max="7687" width="8.140625" style="24" customWidth="1"/>
    <col min="7688" max="7932" width="9.140625" style="24"/>
    <col min="7933" max="7933" width="4.5703125" style="24" customWidth="1"/>
    <col min="7934" max="7934" width="5.85546875" style="24" customWidth="1"/>
    <col min="7935" max="7936" width="9.140625" style="24"/>
    <col min="7937" max="7937" width="13.7109375" style="24" customWidth="1"/>
    <col min="7938" max="7940" width="9.140625" style="24"/>
    <col min="7941" max="7941" width="7.7109375" style="24" customWidth="1"/>
    <col min="7942" max="7942" width="9.140625" style="24"/>
    <col min="7943" max="7943" width="8.140625" style="24" customWidth="1"/>
    <col min="7944" max="8188" width="9.140625" style="24"/>
    <col min="8189" max="8189" width="4.5703125" style="24" customWidth="1"/>
    <col min="8190" max="8190" width="5.85546875" style="24" customWidth="1"/>
    <col min="8191" max="8192" width="9.140625" style="24"/>
    <col min="8193" max="8193" width="13.7109375" style="24" customWidth="1"/>
    <col min="8194" max="8196" width="9.140625" style="24"/>
    <col min="8197" max="8197" width="7.7109375" style="24" customWidth="1"/>
    <col min="8198" max="8198" width="9.140625" style="24"/>
    <col min="8199" max="8199" width="8.140625" style="24" customWidth="1"/>
    <col min="8200" max="8444" width="9.140625" style="24"/>
    <col min="8445" max="8445" width="4.5703125" style="24" customWidth="1"/>
    <col min="8446" max="8446" width="5.85546875" style="24" customWidth="1"/>
    <col min="8447" max="8448" width="9.140625" style="24"/>
    <col min="8449" max="8449" width="13.7109375" style="24" customWidth="1"/>
    <col min="8450" max="8452" width="9.140625" style="24"/>
    <col min="8453" max="8453" width="7.7109375" style="24" customWidth="1"/>
    <col min="8454" max="8454" width="9.140625" style="24"/>
    <col min="8455" max="8455" width="8.140625" style="24" customWidth="1"/>
    <col min="8456" max="8700" width="9.140625" style="24"/>
    <col min="8701" max="8701" width="4.5703125" style="24" customWidth="1"/>
    <col min="8702" max="8702" width="5.85546875" style="24" customWidth="1"/>
    <col min="8703" max="8704" width="9.140625" style="24"/>
    <col min="8705" max="8705" width="13.7109375" style="24" customWidth="1"/>
    <col min="8706" max="8708" width="9.140625" style="24"/>
    <col min="8709" max="8709" width="7.7109375" style="24" customWidth="1"/>
    <col min="8710" max="8710" width="9.140625" style="24"/>
    <col min="8711" max="8711" width="8.140625" style="24" customWidth="1"/>
    <col min="8712" max="8956" width="9.140625" style="24"/>
    <col min="8957" max="8957" width="4.5703125" style="24" customWidth="1"/>
    <col min="8958" max="8958" width="5.85546875" style="24" customWidth="1"/>
    <col min="8959" max="8960" width="9.140625" style="24"/>
    <col min="8961" max="8961" width="13.7109375" style="24" customWidth="1"/>
    <col min="8962" max="8964" width="9.140625" style="24"/>
    <col min="8965" max="8965" width="7.7109375" style="24" customWidth="1"/>
    <col min="8966" max="8966" width="9.140625" style="24"/>
    <col min="8967" max="8967" width="8.140625" style="24" customWidth="1"/>
    <col min="8968" max="9212" width="9.140625" style="24"/>
    <col min="9213" max="9213" width="4.5703125" style="24" customWidth="1"/>
    <col min="9214" max="9214" width="5.85546875" style="24" customWidth="1"/>
    <col min="9215" max="9216" width="9.140625" style="24"/>
    <col min="9217" max="9217" width="13.7109375" style="24" customWidth="1"/>
    <col min="9218" max="9220" width="9.140625" style="24"/>
    <col min="9221" max="9221" width="7.7109375" style="24" customWidth="1"/>
    <col min="9222" max="9222" width="9.140625" style="24"/>
    <col min="9223" max="9223" width="8.140625" style="24" customWidth="1"/>
    <col min="9224" max="9468" width="9.140625" style="24"/>
    <col min="9469" max="9469" width="4.5703125" style="24" customWidth="1"/>
    <col min="9470" max="9470" width="5.85546875" style="24" customWidth="1"/>
    <col min="9471" max="9472" width="9.140625" style="24"/>
    <col min="9473" max="9473" width="13.7109375" style="24" customWidth="1"/>
    <col min="9474" max="9476" width="9.140625" style="24"/>
    <col min="9477" max="9477" width="7.7109375" style="24" customWidth="1"/>
    <col min="9478" max="9478" width="9.140625" style="24"/>
    <col min="9479" max="9479" width="8.140625" style="24" customWidth="1"/>
    <col min="9480" max="9724" width="9.140625" style="24"/>
    <col min="9725" max="9725" width="4.5703125" style="24" customWidth="1"/>
    <col min="9726" max="9726" width="5.85546875" style="24" customWidth="1"/>
    <col min="9727" max="9728" width="9.140625" style="24"/>
    <col min="9729" max="9729" width="13.7109375" style="24" customWidth="1"/>
    <col min="9730" max="9732" width="9.140625" style="24"/>
    <col min="9733" max="9733" width="7.7109375" style="24" customWidth="1"/>
    <col min="9734" max="9734" width="9.140625" style="24"/>
    <col min="9735" max="9735" width="8.140625" style="24" customWidth="1"/>
    <col min="9736" max="9980" width="9.140625" style="24"/>
    <col min="9981" max="9981" width="4.5703125" style="24" customWidth="1"/>
    <col min="9982" max="9982" width="5.85546875" style="24" customWidth="1"/>
    <col min="9983" max="9984" width="9.140625" style="24"/>
    <col min="9985" max="9985" width="13.7109375" style="24" customWidth="1"/>
    <col min="9986" max="9988" width="9.140625" style="24"/>
    <col min="9989" max="9989" width="7.7109375" style="24" customWidth="1"/>
    <col min="9990" max="9990" width="9.140625" style="24"/>
    <col min="9991" max="9991" width="8.140625" style="24" customWidth="1"/>
    <col min="9992" max="10236" width="9.140625" style="24"/>
    <col min="10237" max="10237" width="4.5703125" style="24" customWidth="1"/>
    <col min="10238" max="10238" width="5.85546875" style="24" customWidth="1"/>
    <col min="10239" max="10240" width="9.140625" style="24"/>
    <col min="10241" max="10241" width="13.7109375" style="24" customWidth="1"/>
    <col min="10242" max="10244" width="9.140625" style="24"/>
    <col min="10245" max="10245" width="7.7109375" style="24" customWidth="1"/>
    <col min="10246" max="10246" width="9.140625" style="24"/>
    <col min="10247" max="10247" width="8.140625" style="24" customWidth="1"/>
    <col min="10248" max="10492" width="9.140625" style="24"/>
    <col min="10493" max="10493" width="4.5703125" style="24" customWidth="1"/>
    <col min="10494" max="10494" width="5.85546875" style="24" customWidth="1"/>
    <col min="10495" max="10496" width="9.140625" style="24"/>
    <col min="10497" max="10497" width="13.7109375" style="24" customWidth="1"/>
    <col min="10498" max="10500" width="9.140625" style="24"/>
    <col min="10501" max="10501" width="7.7109375" style="24" customWidth="1"/>
    <col min="10502" max="10502" width="9.140625" style="24"/>
    <col min="10503" max="10503" width="8.140625" style="24" customWidth="1"/>
    <col min="10504" max="10748" width="9.140625" style="24"/>
    <col min="10749" max="10749" width="4.5703125" style="24" customWidth="1"/>
    <col min="10750" max="10750" width="5.85546875" style="24" customWidth="1"/>
    <col min="10751" max="10752" width="9.140625" style="24"/>
    <col min="10753" max="10753" width="13.7109375" style="24" customWidth="1"/>
    <col min="10754" max="10756" width="9.140625" style="24"/>
    <col min="10757" max="10757" width="7.7109375" style="24" customWidth="1"/>
    <col min="10758" max="10758" width="9.140625" style="24"/>
    <col min="10759" max="10759" width="8.140625" style="24" customWidth="1"/>
    <col min="10760" max="11004" width="9.140625" style="24"/>
    <col min="11005" max="11005" width="4.5703125" style="24" customWidth="1"/>
    <col min="11006" max="11006" width="5.85546875" style="24" customWidth="1"/>
    <col min="11007" max="11008" width="9.140625" style="24"/>
    <col min="11009" max="11009" width="13.7109375" style="24" customWidth="1"/>
    <col min="11010" max="11012" width="9.140625" style="24"/>
    <col min="11013" max="11013" width="7.7109375" style="24" customWidth="1"/>
    <col min="11014" max="11014" width="9.140625" style="24"/>
    <col min="11015" max="11015" width="8.140625" style="24" customWidth="1"/>
    <col min="11016" max="11260" width="9.140625" style="24"/>
    <col min="11261" max="11261" width="4.5703125" style="24" customWidth="1"/>
    <col min="11262" max="11262" width="5.85546875" style="24" customWidth="1"/>
    <col min="11263" max="11264" width="9.140625" style="24"/>
    <col min="11265" max="11265" width="13.7109375" style="24" customWidth="1"/>
    <col min="11266" max="11268" width="9.140625" style="24"/>
    <col min="11269" max="11269" width="7.7109375" style="24" customWidth="1"/>
    <col min="11270" max="11270" width="9.140625" style="24"/>
    <col min="11271" max="11271" width="8.140625" style="24" customWidth="1"/>
    <col min="11272" max="11516" width="9.140625" style="24"/>
    <col min="11517" max="11517" width="4.5703125" style="24" customWidth="1"/>
    <col min="11518" max="11518" width="5.85546875" style="24" customWidth="1"/>
    <col min="11519" max="11520" width="9.140625" style="24"/>
    <col min="11521" max="11521" width="13.7109375" style="24" customWidth="1"/>
    <col min="11522" max="11524" width="9.140625" style="24"/>
    <col min="11525" max="11525" width="7.7109375" style="24" customWidth="1"/>
    <col min="11526" max="11526" width="9.140625" style="24"/>
    <col min="11527" max="11527" width="8.140625" style="24" customWidth="1"/>
    <col min="11528" max="11772" width="9.140625" style="24"/>
    <col min="11773" max="11773" width="4.5703125" style="24" customWidth="1"/>
    <col min="11774" max="11774" width="5.85546875" style="24" customWidth="1"/>
    <col min="11775" max="11776" width="9.140625" style="24"/>
    <col min="11777" max="11777" width="13.7109375" style="24" customWidth="1"/>
    <col min="11778" max="11780" width="9.140625" style="24"/>
    <col min="11781" max="11781" width="7.7109375" style="24" customWidth="1"/>
    <col min="11782" max="11782" width="9.140625" style="24"/>
    <col min="11783" max="11783" width="8.140625" style="24" customWidth="1"/>
    <col min="11784" max="12028" width="9.140625" style="24"/>
    <col min="12029" max="12029" width="4.5703125" style="24" customWidth="1"/>
    <col min="12030" max="12030" width="5.85546875" style="24" customWidth="1"/>
    <col min="12031" max="12032" width="9.140625" style="24"/>
    <col min="12033" max="12033" width="13.7109375" style="24" customWidth="1"/>
    <col min="12034" max="12036" width="9.140625" style="24"/>
    <col min="12037" max="12037" width="7.7109375" style="24" customWidth="1"/>
    <col min="12038" max="12038" width="9.140625" style="24"/>
    <col min="12039" max="12039" width="8.140625" style="24" customWidth="1"/>
    <col min="12040" max="12284" width="9.140625" style="24"/>
    <col min="12285" max="12285" width="4.5703125" style="24" customWidth="1"/>
    <col min="12286" max="12286" width="5.85546875" style="24" customWidth="1"/>
    <col min="12287" max="12288" width="9.140625" style="24"/>
    <col min="12289" max="12289" width="13.7109375" style="24" customWidth="1"/>
    <col min="12290" max="12292" width="9.140625" style="24"/>
    <col min="12293" max="12293" width="7.7109375" style="24" customWidth="1"/>
    <col min="12294" max="12294" width="9.140625" style="24"/>
    <col min="12295" max="12295" width="8.140625" style="24" customWidth="1"/>
    <col min="12296" max="12540" width="9.140625" style="24"/>
    <col min="12541" max="12541" width="4.5703125" style="24" customWidth="1"/>
    <col min="12542" max="12542" width="5.85546875" style="24" customWidth="1"/>
    <col min="12543" max="12544" width="9.140625" style="24"/>
    <col min="12545" max="12545" width="13.7109375" style="24" customWidth="1"/>
    <col min="12546" max="12548" width="9.140625" style="24"/>
    <col min="12549" max="12549" width="7.7109375" style="24" customWidth="1"/>
    <col min="12550" max="12550" width="9.140625" style="24"/>
    <col min="12551" max="12551" width="8.140625" style="24" customWidth="1"/>
    <col min="12552" max="12796" width="9.140625" style="24"/>
    <col min="12797" max="12797" width="4.5703125" style="24" customWidth="1"/>
    <col min="12798" max="12798" width="5.85546875" style="24" customWidth="1"/>
    <col min="12799" max="12800" width="9.140625" style="24"/>
    <col min="12801" max="12801" width="13.7109375" style="24" customWidth="1"/>
    <col min="12802" max="12804" width="9.140625" style="24"/>
    <col min="12805" max="12805" width="7.7109375" style="24" customWidth="1"/>
    <col min="12806" max="12806" width="9.140625" style="24"/>
    <col min="12807" max="12807" width="8.140625" style="24" customWidth="1"/>
    <col min="12808" max="13052" width="9.140625" style="24"/>
    <col min="13053" max="13053" width="4.5703125" style="24" customWidth="1"/>
    <col min="13054" max="13054" width="5.85546875" style="24" customWidth="1"/>
    <col min="13055" max="13056" width="9.140625" style="24"/>
    <col min="13057" max="13057" width="13.7109375" style="24" customWidth="1"/>
    <col min="13058" max="13060" width="9.140625" style="24"/>
    <col min="13061" max="13061" width="7.7109375" style="24" customWidth="1"/>
    <col min="13062" max="13062" width="9.140625" style="24"/>
    <col min="13063" max="13063" width="8.140625" style="24" customWidth="1"/>
    <col min="13064" max="13308" width="9.140625" style="24"/>
    <col min="13309" max="13309" width="4.5703125" style="24" customWidth="1"/>
    <col min="13310" max="13310" width="5.85546875" style="24" customWidth="1"/>
    <col min="13311" max="13312" width="9.140625" style="24"/>
    <col min="13313" max="13313" width="13.7109375" style="24" customWidth="1"/>
    <col min="13314" max="13316" width="9.140625" style="24"/>
    <col min="13317" max="13317" width="7.7109375" style="24" customWidth="1"/>
    <col min="13318" max="13318" width="9.140625" style="24"/>
    <col min="13319" max="13319" width="8.140625" style="24" customWidth="1"/>
    <col min="13320" max="13564" width="9.140625" style="24"/>
    <col min="13565" max="13565" width="4.5703125" style="24" customWidth="1"/>
    <col min="13566" max="13566" width="5.85546875" style="24" customWidth="1"/>
    <col min="13567" max="13568" width="9.140625" style="24"/>
    <col min="13569" max="13569" width="13.7109375" style="24" customWidth="1"/>
    <col min="13570" max="13572" width="9.140625" style="24"/>
    <col min="13573" max="13573" width="7.7109375" style="24" customWidth="1"/>
    <col min="13574" max="13574" width="9.140625" style="24"/>
    <col min="13575" max="13575" width="8.140625" style="24" customWidth="1"/>
    <col min="13576" max="13820" width="9.140625" style="24"/>
    <col min="13821" max="13821" width="4.5703125" style="24" customWidth="1"/>
    <col min="13822" max="13822" width="5.85546875" style="24" customWidth="1"/>
    <col min="13823" max="13824" width="9.140625" style="24"/>
    <col min="13825" max="13825" width="13.7109375" style="24" customWidth="1"/>
    <col min="13826" max="13828" width="9.140625" style="24"/>
    <col min="13829" max="13829" width="7.7109375" style="24" customWidth="1"/>
    <col min="13830" max="13830" width="9.140625" style="24"/>
    <col min="13831" max="13831" width="8.140625" style="24" customWidth="1"/>
    <col min="13832" max="14076" width="9.140625" style="24"/>
    <col min="14077" max="14077" width="4.5703125" style="24" customWidth="1"/>
    <col min="14078" max="14078" width="5.85546875" style="24" customWidth="1"/>
    <col min="14079" max="14080" width="9.140625" style="24"/>
    <col min="14081" max="14081" width="13.7109375" style="24" customWidth="1"/>
    <col min="14082" max="14084" width="9.140625" style="24"/>
    <col min="14085" max="14085" width="7.7109375" style="24" customWidth="1"/>
    <col min="14086" max="14086" width="9.140625" style="24"/>
    <col min="14087" max="14087" width="8.140625" style="24" customWidth="1"/>
    <col min="14088" max="14332" width="9.140625" style="24"/>
    <col min="14333" max="14333" width="4.5703125" style="24" customWidth="1"/>
    <col min="14334" max="14334" width="5.85546875" style="24" customWidth="1"/>
    <col min="14335" max="14336" width="9.140625" style="24"/>
    <col min="14337" max="14337" width="13.7109375" style="24" customWidth="1"/>
    <col min="14338" max="14340" width="9.140625" style="24"/>
    <col min="14341" max="14341" width="7.7109375" style="24" customWidth="1"/>
    <col min="14342" max="14342" width="9.140625" style="24"/>
    <col min="14343" max="14343" width="8.140625" style="24" customWidth="1"/>
    <col min="14344" max="14588" width="9.140625" style="24"/>
    <col min="14589" max="14589" width="4.5703125" style="24" customWidth="1"/>
    <col min="14590" max="14590" width="5.85546875" style="24" customWidth="1"/>
    <col min="14591" max="14592" width="9.140625" style="24"/>
    <col min="14593" max="14593" width="13.7109375" style="24" customWidth="1"/>
    <col min="14594" max="14596" width="9.140625" style="24"/>
    <col min="14597" max="14597" width="7.7109375" style="24" customWidth="1"/>
    <col min="14598" max="14598" width="9.140625" style="24"/>
    <col min="14599" max="14599" width="8.140625" style="24" customWidth="1"/>
    <col min="14600" max="14844" width="9.140625" style="24"/>
    <col min="14845" max="14845" width="4.5703125" style="24" customWidth="1"/>
    <col min="14846" max="14846" width="5.85546875" style="24" customWidth="1"/>
    <col min="14847" max="14848" width="9.140625" style="24"/>
    <col min="14849" max="14849" width="13.7109375" style="24" customWidth="1"/>
    <col min="14850" max="14852" width="9.140625" style="24"/>
    <col min="14853" max="14853" width="7.7109375" style="24" customWidth="1"/>
    <col min="14854" max="14854" width="9.140625" style="24"/>
    <col min="14855" max="14855" width="8.140625" style="24" customWidth="1"/>
    <col min="14856" max="15100" width="9.140625" style="24"/>
    <col min="15101" max="15101" width="4.5703125" style="24" customWidth="1"/>
    <col min="15102" max="15102" width="5.85546875" style="24" customWidth="1"/>
    <col min="15103" max="15104" width="9.140625" style="24"/>
    <col min="15105" max="15105" width="13.7109375" style="24" customWidth="1"/>
    <col min="15106" max="15108" width="9.140625" style="24"/>
    <col min="15109" max="15109" width="7.7109375" style="24" customWidth="1"/>
    <col min="15110" max="15110" width="9.140625" style="24"/>
    <col min="15111" max="15111" width="8.140625" style="24" customWidth="1"/>
    <col min="15112" max="15356" width="9.140625" style="24"/>
    <col min="15357" max="15357" width="4.5703125" style="24" customWidth="1"/>
    <col min="15358" max="15358" width="5.85546875" style="24" customWidth="1"/>
    <col min="15359" max="15360" width="9.140625" style="24"/>
    <col min="15361" max="15361" width="13.7109375" style="24" customWidth="1"/>
    <col min="15362" max="15364" width="9.140625" style="24"/>
    <col min="15365" max="15365" width="7.7109375" style="24" customWidth="1"/>
    <col min="15366" max="15366" width="9.140625" style="24"/>
    <col min="15367" max="15367" width="8.140625" style="24" customWidth="1"/>
    <col min="15368" max="15612" width="9.140625" style="24"/>
    <col min="15613" max="15613" width="4.5703125" style="24" customWidth="1"/>
    <col min="15614" max="15614" width="5.85546875" style="24" customWidth="1"/>
    <col min="15615" max="15616" width="9.140625" style="24"/>
    <col min="15617" max="15617" width="13.7109375" style="24" customWidth="1"/>
    <col min="15618" max="15620" width="9.140625" style="24"/>
    <col min="15621" max="15621" width="7.7109375" style="24" customWidth="1"/>
    <col min="15622" max="15622" width="9.140625" style="24"/>
    <col min="15623" max="15623" width="8.140625" style="24" customWidth="1"/>
    <col min="15624" max="15868" width="9.140625" style="24"/>
    <col min="15869" max="15869" width="4.5703125" style="24" customWidth="1"/>
    <col min="15870" max="15870" width="5.85546875" style="24" customWidth="1"/>
    <col min="15871" max="15872" width="9.140625" style="24"/>
    <col min="15873" max="15873" width="13.7109375" style="24" customWidth="1"/>
    <col min="15874" max="15876" width="9.140625" style="24"/>
    <col min="15877" max="15877" width="7.7109375" style="24" customWidth="1"/>
    <col min="15878" max="15878" width="9.140625" style="24"/>
    <col min="15879" max="15879" width="8.140625" style="24" customWidth="1"/>
    <col min="15880" max="16124" width="9.140625" style="24"/>
    <col min="16125" max="16125" width="4.5703125" style="24" customWidth="1"/>
    <col min="16126" max="16126" width="5.85546875" style="24" customWidth="1"/>
    <col min="16127" max="16128" width="9.140625" style="24"/>
    <col min="16129" max="16129" width="13.7109375" style="24" customWidth="1"/>
    <col min="16130" max="16132" width="9.140625" style="24"/>
    <col min="16133" max="16133" width="7.7109375" style="24" customWidth="1"/>
    <col min="16134" max="16134" width="9.140625" style="24"/>
    <col min="16135" max="16135" width="8.140625" style="24" customWidth="1"/>
    <col min="16136" max="16384" width="9.140625" style="24"/>
  </cols>
  <sheetData>
    <row r="1" spans="2:7" x14ac:dyDescent="0.2">
      <c r="G1" s="24" t="s">
        <v>471</v>
      </c>
    </row>
    <row r="2" spans="2:7" ht="15.75" x14ac:dyDescent="0.25">
      <c r="B2" s="565"/>
      <c r="C2" s="565"/>
      <c r="D2" s="565"/>
      <c r="E2" s="565"/>
      <c r="F2" s="565"/>
      <c r="G2" s="565"/>
    </row>
    <row r="3" spans="2:7" ht="15.75" x14ac:dyDescent="0.25">
      <c r="B3" s="25"/>
      <c r="C3" s="25"/>
      <c r="D3" s="25"/>
      <c r="E3" s="25"/>
      <c r="F3" s="25"/>
      <c r="G3" s="25"/>
    </row>
    <row r="4" spans="2:7" ht="15.75" x14ac:dyDescent="0.25">
      <c r="B4" s="565" t="s">
        <v>418</v>
      </c>
      <c r="C4" s="565"/>
      <c r="D4" s="565"/>
      <c r="E4" s="565"/>
      <c r="F4" s="565"/>
      <c r="G4" s="565"/>
    </row>
    <row r="5" spans="2:7" x14ac:dyDescent="0.2">
      <c r="B5" s="26"/>
      <c r="C5" s="26"/>
      <c r="D5" s="26"/>
      <c r="E5" s="26"/>
      <c r="F5" s="26"/>
      <c r="G5" s="26"/>
    </row>
    <row r="7" spans="2:7" ht="14.25" customHeight="1" thickBot="1" x14ac:dyDescent="0.25">
      <c r="G7" s="24" t="s">
        <v>105</v>
      </c>
    </row>
    <row r="8" spans="2:7" ht="38.25" customHeight="1" thickBot="1" x14ac:dyDescent="0.25">
      <c r="B8" s="27" t="s">
        <v>106</v>
      </c>
      <c r="C8" s="566" t="s">
        <v>38</v>
      </c>
      <c r="D8" s="567"/>
      <c r="E8" s="568"/>
      <c r="F8" s="569" t="s">
        <v>419</v>
      </c>
      <c r="G8" s="570"/>
    </row>
    <row r="9" spans="2:7" ht="18.75" customHeight="1" x14ac:dyDescent="0.2">
      <c r="B9" s="28" t="s">
        <v>39</v>
      </c>
      <c r="C9" s="571" t="s">
        <v>376</v>
      </c>
      <c r="D9" s="571"/>
      <c r="E9" s="571"/>
      <c r="F9" s="572">
        <f>+'6.melléklet'!D32</f>
        <v>34503636</v>
      </c>
      <c r="G9" s="573"/>
    </row>
    <row r="10" spans="2:7" ht="16.5" customHeight="1" x14ac:dyDescent="0.2">
      <c r="B10" s="28" t="s">
        <v>41</v>
      </c>
      <c r="C10" s="571" t="s">
        <v>377</v>
      </c>
      <c r="D10" s="571"/>
      <c r="E10" s="571"/>
      <c r="F10" s="572">
        <f>+'6.melléklet'!E32</f>
        <v>3970368</v>
      </c>
      <c r="G10" s="573"/>
    </row>
    <row r="11" spans="2:7" ht="19.5" customHeight="1" x14ac:dyDescent="0.2">
      <c r="B11" s="28" t="s">
        <v>42</v>
      </c>
      <c r="C11" s="571" t="s">
        <v>378</v>
      </c>
      <c r="D11" s="571"/>
      <c r="E11" s="571"/>
      <c r="F11" s="572">
        <f>+'6.melléklet'!F32</f>
        <v>39577716</v>
      </c>
      <c r="G11" s="573"/>
    </row>
    <row r="12" spans="2:7" ht="18.75" customHeight="1" x14ac:dyDescent="0.2">
      <c r="B12" s="28" t="s">
        <v>44</v>
      </c>
      <c r="C12" s="571" t="s">
        <v>379</v>
      </c>
      <c r="D12" s="571"/>
      <c r="E12" s="571"/>
      <c r="F12" s="572">
        <f>+'6.melléklet'!G32</f>
        <v>4265000</v>
      </c>
      <c r="G12" s="573"/>
    </row>
    <row r="13" spans="2:7" ht="19.5" customHeight="1" x14ac:dyDescent="0.2">
      <c r="B13" s="28" t="s">
        <v>46</v>
      </c>
      <c r="C13" s="574" t="s">
        <v>380</v>
      </c>
      <c r="D13" s="574"/>
      <c r="E13" s="574"/>
      <c r="F13" s="575">
        <v>2664476</v>
      </c>
      <c r="G13" s="576"/>
    </row>
    <row r="14" spans="2:7" ht="18" customHeight="1" x14ac:dyDescent="0.2">
      <c r="B14" s="28" t="s">
        <v>48</v>
      </c>
      <c r="C14" s="571" t="s">
        <v>381</v>
      </c>
      <c r="D14" s="571"/>
      <c r="E14" s="571"/>
      <c r="F14" s="572">
        <f>+'6.melléklet'!J32</f>
        <v>63185760</v>
      </c>
      <c r="G14" s="573"/>
    </row>
    <row r="15" spans="2:7" ht="19.5" customHeight="1" x14ac:dyDescent="0.2">
      <c r="B15" s="28" t="s">
        <v>49</v>
      </c>
      <c r="C15" s="571" t="s">
        <v>382</v>
      </c>
      <c r="D15" s="571"/>
      <c r="E15" s="571"/>
      <c r="F15" s="572">
        <f>+'6.melléklet'!K32</f>
        <v>29686387</v>
      </c>
      <c r="G15" s="573"/>
    </row>
    <row r="16" spans="2:7" ht="18.75" customHeight="1" x14ac:dyDescent="0.2">
      <c r="B16" s="28" t="s">
        <v>50</v>
      </c>
      <c r="C16" s="580" t="s">
        <v>383</v>
      </c>
      <c r="D16" s="581"/>
      <c r="E16" s="582"/>
      <c r="F16" s="583">
        <f>+'6.melléklet'!N32</f>
        <v>15130000</v>
      </c>
      <c r="G16" s="584"/>
    </row>
    <row r="17" spans="2:7" ht="20.25" customHeight="1" thickBot="1" x14ac:dyDescent="0.25">
      <c r="B17" s="29" t="s">
        <v>52</v>
      </c>
      <c r="C17" s="585" t="s">
        <v>384</v>
      </c>
      <c r="D17" s="586"/>
      <c r="E17" s="587"/>
      <c r="F17" s="588">
        <f>+'6.melléklet'!M32</f>
        <v>1376273</v>
      </c>
      <c r="G17" s="589"/>
    </row>
    <row r="18" spans="2:7" ht="22.5" customHeight="1" thickBot="1" x14ac:dyDescent="0.25">
      <c r="B18" s="30"/>
      <c r="C18" s="577" t="s">
        <v>36</v>
      </c>
      <c r="D18" s="577"/>
      <c r="E18" s="577"/>
      <c r="F18" s="578">
        <f>SUM(F9:F17)</f>
        <v>194359616</v>
      </c>
      <c r="G18" s="579"/>
    </row>
    <row r="20" spans="2:7" x14ac:dyDescent="0.2">
      <c r="G20" s="31"/>
    </row>
    <row r="26" spans="2:7" x14ac:dyDescent="0.2">
      <c r="F26" s="31"/>
    </row>
    <row r="30" spans="2:7" x14ac:dyDescent="0.2">
      <c r="C30" s="31"/>
      <c r="D30" s="31"/>
    </row>
    <row r="31" spans="2:7" x14ac:dyDescent="0.2">
      <c r="C31" s="31"/>
      <c r="D31" s="31"/>
    </row>
    <row r="32" spans="2:7" x14ac:dyDescent="0.2">
      <c r="E32" s="31"/>
    </row>
    <row r="34" spans="3:5" x14ac:dyDescent="0.2">
      <c r="C34" s="31"/>
      <c r="D34" s="31"/>
      <c r="E34" s="31"/>
    </row>
    <row r="38" spans="3:5" x14ac:dyDescent="0.2">
      <c r="C38" s="31"/>
      <c r="D38" s="31"/>
    </row>
    <row r="39" spans="3:5" x14ac:dyDescent="0.2">
      <c r="C39" s="31"/>
      <c r="D39" s="31"/>
      <c r="E39" s="31"/>
    </row>
    <row r="44" spans="3:5" x14ac:dyDescent="0.2">
      <c r="C44" s="31"/>
      <c r="D44" s="31"/>
      <c r="E44" s="31"/>
    </row>
  </sheetData>
  <mergeCells count="24">
    <mergeCell ref="C18:E18"/>
    <mergeCell ref="F18:G18"/>
    <mergeCell ref="C16:E16"/>
    <mergeCell ref="F16:G16"/>
    <mergeCell ref="C17:E17"/>
    <mergeCell ref="F17:G17"/>
    <mergeCell ref="C13:E13"/>
    <mergeCell ref="F13:G13"/>
    <mergeCell ref="C14:E14"/>
    <mergeCell ref="F14:G14"/>
    <mergeCell ref="C15:E15"/>
    <mergeCell ref="F15:G15"/>
    <mergeCell ref="C10:E10"/>
    <mergeCell ref="F10:G10"/>
    <mergeCell ref="C11:E11"/>
    <mergeCell ref="F11:G11"/>
    <mergeCell ref="C12:E12"/>
    <mergeCell ref="F12:G12"/>
    <mergeCell ref="B2:G2"/>
    <mergeCell ref="B4:G4"/>
    <mergeCell ref="C8:E8"/>
    <mergeCell ref="F8:G8"/>
    <mergeCell ref="C9:E9"/>
    <mergeCell ref="F9:G9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35"/>
  <sheetViews>
    <sheetView view="pageBreakPreview" zoomScaleNormal="100" zoomScaleSheetLayoutView="100" workbookViewId="0">
      <selection activeCell="K5" sqref="K5:P5"/>
    </sheetView>
  </sheetViews>
  <sheetFormatPr defaultColWidth="9.140625" defaultRowHeight="15.75" x14ac:dyDescent="0.25"/>
  <cols>
    <col min="1" max="1" width="8" style="32" customWidth="1"/>
    <col min="2" max="2" width="23.7109375" style="32" customWidth="1"/>
    <col min="3" max="3" width="13.140625" style="32" customWidth="1"/>
    <col min="4" max="4" width="16.42578125" style="32" customWidth="1"/>
    <col min="5" max="5" width="14.28515625" style="32" customWidth="1"/>
    <col min="6" max="6" width="15.28515625" style="32" customWidth="1"/>
    <col min="7" max="7" width="14.5703125" style="32" customWidth="1"/>
    <col min="8" max="8" width="17.140625" style="32" customWidth="1"/>
    <col min="9" max="9" width="14.140625" style="32" customWidth="1"/>
    <col min="10" max="10" width="15.28515625" style="32" customWidth="1"/>
    <col min="11" max="11" width="15.140625" style="32" customWidth="1"/>
    <col min="12" max="12" width="13" style="32" customWidth="1"/>
    <col min="13" max="13" width="15" style="32" customWidth="1"/>
    <col min="14" max="14" width="20.140625" style="32" customWidth="1"/>
    <col min="15" max="15" width="16.42578125" style="32" customWidth="1"/>
    <col min="16" max="16" width="13.42578125" style="32" customWidth="1"/>
    <col min="17" max="18" width="13.140625" style="32" customWidth="1"/>
    <col min="19" max="20" width="12.5703125" style="32" customWidth="1"/>
    <col min="21" max="21" width="13.42578125" style="32" customWidth="1"/>
    <col min="22" max="22" width="14.28515625" style="32" customWidth="1"/>
    <col min="23" max="23" width="12" style="32" customWidth="1"/>
    <col min="24" max="24" width="12.140625" style="32" customWidth="1"/>
    <col min="25" max="25" width="14.42578125" style="32" customWidth="1"/>
    <col min="26" max="26" width="23.42578125" style="32" customWidth="1"/>
    <col min="27" max="27" width="12" style="32" customWidth="1"/>
    <col min="28" max="255" width="9.140625" style="32"/>
    <col min="256" max="256" width="8" style="32" customWidth="1"/>
    <col min="257" max="257" width="5.5703125" style="32" customWidth="1"/>
    <col min="258" max="258" width="7.28515625" style="32" customWidth="1"/>
    <col min="259" max="259" width="22.42578125" style="32" customWidth="1"/>
    <col min="260" max="260" width="13.140625" style="32" customWidth="1"/>
    <col min="261" max="261" width="14" style="32" customWidth="1"/>
    <col min="262" max="262" width="14.28515625" style="32" customWidth="1"/>
    <col min="263" max="263" width="15.28515625" style="32" customWidth="1"/>
    <col min="264" max="264" width="12" style="32" customWidth="1"/>
    <col min="265" max="266" width="14.140625" style="32" customWidth="1"/>
    <col min="267" max="267" width="15.140625" style="32" customWidth="1"/>
    <col min="268" max="268" width="13" style="32" customWidth="1"/>
    <col min="269" max="269" width="13.85546875" style="32" customWidth="1"/>
    <col min="270" max="270" width="13.7109375" style="32" customWidth="1"/>
    <col min="271" max="271" width="13.28515625" style="32" customWidth="1"/>
    <col min="272" max="272" width="13.42578125" style="32" customWidth="1"/>
    <col min="273" max="274" width="13.140625" style="32" customWidth="1"/>
    <col min="275" max="276" width="12.5703125" style="32" customWidth="1"/>
    <col min="277" max="277" width="13.42578125" style="32" customWidth="1"/>
    <col min="278" max="278" width="14.28515625" style="32" customWidth="1"/>
    <col min="279" max="279" width="12" style="32" customWidth="1"/>
    <col min="280" max="280" width="12.140625" style="32" customWidth="1"/>
    <col min="281" max="281" width="14.42578125" style="32" customWidth="1"/>
    <col min="282" max="282" width="23.42578125" style="32" customWidth="1"/>
    <col min="283" max="283" width="12" style="32" customWidth="1"/>
    <col min="284" max="511" width="9.140625" style="32"/>
    <col min="512" max="512" width="8" style="32" customWidth="1"/>
    <col min="513" max="513" width="5.5703125" style="32" customWidth="1"/>
    <col min="514" max="514" width="7.28515625" style="32" customWidth="1"/>
    <col min="515" max="515" width="22.42578125" style="32" customWidth="1"/>
    <col min="516" max="516" width="13.140625" style="32" customWidth="1"/>
    <col min="517" max="517" width="14" style="32" customWidth="1"/>
    <col min="518" max="518" width="14.28515625" style="32" customWidth="1"/>
    <col min="519" max="519" width="15.28515625" style="32" customWidth="1"/>
    <col min="520" max="520" width="12" style="32" customWidth="1"/>
    <col min="521" max="522" width="14.140625" style="32" customWidth="1"/>
    <col min="523" max="523" width="15.140625" style="32" customWidth="1"/>
    <col min="524" max="524" width="13" style="32" customWidth="1"/>
    <col min="525" max="525" width="13.85546875" style="32" customWidth="1"/>
    <col min="526" max="526" width="13.7109375" style="32" customWidth="1"/>
    <col min="527" max="527" width="13.28515625" style="32" customWidth="1"/>
    <col min="528" max="528" width="13.42578125" style="32" customWidth="1"/>
    <col min="529" max="530" width="13.140625" style="32" customWidth="1"/>
    <col min="531" max="532" width="12.5703125" style="32" customWidth="1"/>
    <col min="533" max="533" width="13.42578125" style="32" customWidth="1"/>
    <col min="534" max="534" width="14.28515625" style="32" customWidth="1"/>
    <col min="535" max="535" width="12" style="32" customWidth="1"/>
    <col min="536" max="536" width="12.140625" style="32" customWidth="1"/>
    <col min="537" max="537" width="14.42578125" style="32" customWidth="1"/>
    <col min="538" max="538" width="23.42578125" style="32" customWidth="1"/>
    <col min="539" max="539" width="12" style="32" customWidth="1"/>
    <col min="540" max="767" width="9.140625" style="32"/>
    <col min="768" max="768" width="8" style="32" customWidth="1"/>
    <col min="769" max="769" width="5.5703125" style="32" customWidth="1"/>
    <col min="770" max="770" width="7.28515625" style="32" customWidth="1"/>
    <col min="771" max="771" width="22.42578125" style="32" customWidth="1"/>
    <col min="772" max="772" width="13.140625" style="32" customWidth="1"/>
    <col min="773" max="773" width="14" style="32" customWidth="1"/>
    <col min="774" max="774" width="14.28515625" style="32" customWidth="1"/>
    <col min="775" max="775" width="15.28515625" style="32" customWidth="1"/>
    <col min="776" max="776" width="12" style="32" customWidth="1"/>
    <col min="777" max="778" width="14.140625" style="32" customWidth="1"/>
    <col min="779" max="779" width="15.140625" style="32" customWidth="1"/>
    <col min="780" max="780" width="13" style="32" customWidth="1"/>
    <col min="781" max="781" width="13.85546875" style="32" customWidth="1"/>
    <col min="782" max="782" width="13.7109375" style="32" customWidth="1"/>
    <col min="783" max="783" width="13.28515625" style="32" customWidth="1"/>
    <col min="784" max="784" width="13.42578125" style="32" customWidth="1"/>
    <col min="785" max="786" width="13.140625" style="32" customWidth="1"/>
    <col min="787" max="788" width="12.5703125" style="32" customWidth="1"/>
    <col min="789" max="789" width="13.42578125" style="32" customWidth="1"/>
    <col min="790" max="790" width="14.28515625" style="32" customWidth="1"/>
    <col min="791" max="791" width="12" style="32" customWidth="1"/>
    <col min="792" max="792" width="12.140625" style="32" customWidth="1"/>
    <col min="793" max="793" width="14.42578125" style="32" customWidth="1"/>
    <col min="794" max="794" width="23.42578125" style="32" customWidth="1"/>
    <col min="795" max="795" width="12" style="32" customWidth="1"/>
    <col min="796" max="1023" width="9.140625" style="32"/>
    <col min="1024" max="1024" width="8" style="32" customWidth="1"/>
    <col min="1025" max="1025" width="5.5703125" style="32" customWidth="1"/>
    <col min="1026" max="1026" width="7.28515625" style="32" customWidth="1"/>
    <col min="1027" max="1027" width="22.42578125" style="32" customWidth="1"/>
    <col min="1028" max="1028" width="13.140625" style="32" customWidth="1"/>
    <col min="1029" max="1029" width="14" style="32" customWidth="1"/>
    <col min="1030" max="1030" width="14.28515625" style="32" customWidth="1"/>
    <col min="1031" max="1031" width="15.28515625" style="32" customWidth="1"/>
    <col min="1032" max="1032" width="12" style="32" customWidth="1"/>
    <col min="1033" max="1034" width="14.140625" style="32" customWidth="1"/>
    <col min="1035" max="1035" width="15.140625" style="32" customWidth="1"/>
    <col min="1036" max="1036" width="13" style="32" customWidth="1"/>
    <col min="1037" max="1037" width="13.85546875" style="32" customWidth="1"/>
    <col min="1038" max="1038" width="13.7109375" style="32" customWidth="1"/>
    <col min="1039" max="1039" width="13.28515625" style="32" customWidth="1"/>
    <col min="1040" max="1040" width="13.42578125" style="32" customWidth="1"/>
    <col min="1041" max="1042" width="13.140625" style="32" customWidth="1"/>
    <col min="1043" max="1044" width="12.5703125" style="32" customWidth="1"/>
    <col min="1045" max="1045" width="13.42578125" style="32" customWidth="1"/>
    <col min="1046" max="1046" width="14.28515625" style="32" customWidth="1"/>
    <col min="1047" max="1047" width="12" style="32" customWidth="1"/>
    <col min="1048" max="1048" width="12.140625" style="32" customWidth="1"/>
    <col min="1049" max="1049" width="14.42578125" style="32" customWidth="1"/>
    <col min="1050" max="1050" width="23.42578125" style="32" customWidth="1"/>
    <col min="1051" max="1051" width="12" style="32" customWidth="1"/>
    <col min="1052" max="1279" width="9.140625" style="32"/>
    <col min="1280" max="1280" width="8" style="32" customWidth="1"/>
    <col min="1281" max="1281" width="5.5703125" style="32" customWidth="1"/>
    <col min="1282" max="1282" width="7.28515625" style="32" customWidth="1"/>
    <col min="1283" max="1283" width="22.42578125" style="32" customWidth="1"/>
    <col min="1284" max="1284" width="13.140625" style="32" customWidth="1"/>
    <col min="1285" max="1285" width="14" style="32" customWidth="1"/>
    <col min="1286" max="1286" width="14.28515625" style="32" customWidth="1"/>
    <col min="1287" max="1287" width="15.28515625" style="32" customWidth="1"/>
    <col min="1288" max="1288" width="12" style="32" customWidth="1"/>
    <col min="1289" max="1290" width="14.140625" style="32" customWidth="1"/>
    <col min="1291" max="1291" width="15.140625" style="32" customWidth="1"/>
    <col min="1292" max="1292" width="13" style="32" customWidth="1"/>
    <col min="1293" max="1293" width="13.85546875" style="32" customWidth="1"/>
    <col min="1294" max="1294" width="13.7109375" style="32" customWidth="1"/>
    <col min="1295" max="1295" width="13.28515625" style="32" customWidth="1"/>
    <col min="1296" max="1296" width="13.42578125" style="32" customWidth="1"/>
    <col min="1297" max="1298" width="13.140625" style="32" customWidth="1"/>
    <col min="1299" max="1300" width="12.5703125" style="32" customWidth="1"/>
    <col min="1301" max="1301" width="13.42578125" style="32" customWidth="1"/>
    <col min="1302" max="1302" width="14.28515625" style="32" customWidth="1"/>
    <col min="1303" max="1303" width="12" style="32" customWidth="1"/>
    <col min="1304" max="1304" width="12.140625" style="32" customWidth="1"/>
    <col min="1305" max="1305" width="14.42578125" style="32" customWidth="1"/>
    <col min="1306" max="1306" width="23.42578125" style="32" customWidth="1"/>
    <col min="1307" max="1307" width="12" style="32" customWidth="1"/>
    <col min="1308" max="1535" width="9.140625" style="32"/>
    <col min="1536" max="1536" width="8" style="32" customWidth="1"/>
    <col min="1537" max="1537" width="5.5703125" style="32" customWidth="1"/>
    <col min="1538" max="1538" width="7.28515625" style="32" customWidth="1"/>
    <col min="1539" max="1539" width="22.42578125" style="32" customWidth="1"/>
    <col min="1540" max="1540" width="13.140625" style="32" customWidth="1"/>
    <col min="1541" max="1541" width="14" style="32" customWidth="1"/>
    <col min="1542" max="1542" width="14.28515625" style="32" customWidth="1"/>
    <col min="1543" max="1543" width="15.28515625" style="32" customWidth="1"/>
    <col min="1544" max="1544" width="12" style="32" customWidth="1"/>
    <col min="1545" max="1546" width="14.140625" style="32" customWidth="1"/>
    <col min="1547" max="1547" width="15.140625" style="32" customWidth="1"/>
    <col min="1548" max="1548" width="13" style="32" customWidth="1"/>
    <col min="1549" max="1549" width="13.85546875" style="32" customWidth="1"/>
    <col min="1550" max="1550" width="13.7109375" style="32" customWidth="1"/>
    <col min="1551" max="1551" width="13.28515625" style="32" customWidth="1"/>
    <col min="1552" max="1552" width="13.42578125" style="32" customWidth="1"/>
    <col min="1553" max="1554" width="13.140625" style="32" customWidth="1"/>
    <col min="1555" max="1556" width="12.5703125" style="32" customWidth="1"/>
    <col min="1557" max="1557" width="13.42578125" style="32" customWidth="1"/>
    <col min="1558" max="1558" width="14.28515625" style="32" customWidth="1"/>
    <col min="1559" max="1559" width="12" style="32" customWidth="1"/>
    <col min="1560" max="1560" width="12.140625" style="32" customWidth="1"/>
    <col min="1561" max="1561" width="14.42578125" style="32" customWidth="1"/>
    <col min="1562" max="1562" width="23.42578125" style="32" customWidth="1"/>
    <col min="1563" max="1563" width="12" style="32" customWidth="1"/>
    <col min="1564" max="1791" width="9.140625" style="32"/>
    <col min="1792" max="1792" width="8" style="32" customWidth="1"/>
    <col min="1793" max="1793" width="5.5703125" style="32" customWidth="1"/>
    <col min="1794" max="1794" width="7.28515625" style="32" customWidth="1"/>
    <col min="1795" max="1795" width="22.42578125" style="32" customWidth="1"/>
    <col min="1796" max="1796" width="13.140625" style="32" customWidth="1"/>
    <col min="1797" max="1797" width="14" style="32" customWidth="1"/>
    <col min="1798" max="1798" width="14.28515625" style="32" customWidth="1"/>
    <col min="1799" max="1799" width="15.28515625" style="32" customWidth="1"/>
    <col min="1800" max="1800" width="12" style="32" customWidth="1"/>
    <col min="1801" max="1802" width="14.140625" style="32" customWidth="1"/>
    <col min="1803" max="1803" width="15.140625" style="32" customWidth="1"/>
    <col min="1804" max="1804" width="13" style="32" customWidth="1"/>
    <col min="1805" max="1805" width="13.85546875" style="32" customWidth="1"/>
    <col min="1806" max="1806" width="13.7109375" style="32" customWidth="1"/>
    <col min="1807" max="1807" width="13.28515625" style="32" customWidth="1"/>
    <col min="1808" max="1808" width="13.42578125" style="32" customWidth="1"/>
    <col min="1809" max="1810" width="13.140625" style="32" customWidth="1"/>
    <col min="1811" max="1812" width="12.5703125" style="32" customWidth="1"/>
    <col min="1813" max="1813" width="13.42578125" style="32" customWidth="1"/>
    <col min="1814" max="1814" width="14.28515625" style="32" customWidth="1"/>
    <col min="1815" max="1815" width="12" style="32" customWidth="1"/>
    <col min="1816" max="1816" width="12.140625" style="32" customWidth="1"/>
    <col min="1817" max="1817" width="14.42578125" style="32" customWidth="1"/>
    <col min="1818" max="1818" width="23.42578125" style="32" customWidth="1"/>
    <col min="1819" max="1819" width="12" style="32" customWidth="1"/>
    <col min="1820" max="2047" width="9.140625" style="32"/>
    <col min="2048" max="2048" width="8" style="32" customWidth="1"/>
    <col min="2049" max="2049" width="5.5703125" style="32" customWidth="1"/>
    <col min="2050" max="2050" width="7.28515625" style="32" customWidth="1"/>
    <col min="2051" max="2051" width="22.42578125" style="32" customWidth="1"/>
    <col min="2052" max="2052" width="13.140625" style="32" customWidth="1"/>
    <col min="2053" max="2053" width="14" style="32" customWidth="1"/>
    <col min="2054" max="2054" width="14.28515625" style="32" customWidth="1"/>
    <col min="2055" max="2055" width="15.28515625" style="32" customWidth="1"/>
    <col min="2056" max="2056" width="12" style="32" customWidth="1"/>
    <col min="2057" max="2058" width="14.140625" style="32" customWidth="1"/>
    <col min="2059" max="2059" width="15.140625" style="32" customWidth="1"/>
    <col min="2060" max="2060" width="13" style="32" customWidth="1"/>
    <col min="2061" max="2061" width="13.85546875" style="32" customWidth="1"/>
    <col min="2062" max="2062" width="13.7109375" style="32" customWidth="1"/>
    <col min="2063" max="2063" width="13.28515625" style="32" customWidth="1"/>
    <col min="2064" max="2064" width="13.42578125" style="32" customWidth="1"/>
    <col min="2065" max="2066" width="13.140625" style="32" customWidth="1"/>
    <col min="2067" max="2068" width="12.5703125" style="32" customWidth="1"/>
    <col min="2069" max="2069" width="13.42578125" style="32" customWidth="1"/>
    <col min="2070" max="2070" width="14.28515625" style="32" customWidth="1"/>
    <col min="2071" max="2071" width="12" style="32" customWidth="1"/>
    <col min="2072" max="2072" width="12.140625" style="32" customWidth="1"/>
    <col min="2073" max="2073" width="14.42578125" style="32" customWidth="1"/>
    <col min="2074" max="2074" width="23.42578125" style="32" customWidth="1"/>
    <col min="2075" max="2075" width="12" style="32" customWidth="1"/>
    <col min="2076" max="2303" width="9.140625" style="32"/>
    <col min="2304" max="2304" width="8" style="32" customWidth="1"/>
    <col min="2305" max="2305" width="5.5703125" style="32" customWidth="1"/>
    <col min="2306" max="2306" width="7.28515625" style="32" customWidth="1"/>
    <col min="2307" max="2307" width="22.42578125" style="32" customWidth="1"/>
    <col min="2308" max="2308" width="13.140625" style="32" customWidth="1"/>
    <col min="2309" max="2309" width="14" style="32" customWidth="1"/>
    <col min="2310" max="2310" width="14.28515625" style="32" customWidth="1"/>
    <col min="2311" max="2311" width="15.28515625" style="32" customWidth="1"/>
    <col min="2312" max="2312" width="12" style="32" customWidth="1"/>
    <col min="2313" max="2314" width="14.140625" style="32" customWidth="1"/>
    <col min="2315" max="2315" width="15.140625" style="32" customWidth="1"/>
    <col min="2316" max="2316" width="13" style="32" customWidth="1"/>
    <col min="2317" max="2317" width="13.85546875" style="32" customWidth="1"/>
    <col min="2318" max="2318" width="13.7109375" style="32" customWidth="1"/>
    <col min="2319" max="2319" width="13.28515625" style="32" customWidth="1"/>
    <col min="2320" max="2320" width="13.42578125" style="32" customWidth="1"/>
    <col min="2321" max="2322" width="13.140625" style="32" customWidth="1"/>
    <col min="2323" max="2324" width="12.5703125" style="32" customWidth="1"/>
    <col min="2325" max="2325" width="13.42578125" style="32" customWidth="1"/>
    <col min="2326" max="2326" width="14.28515625" style="32" customWidth="1"/>
    <col min="2327" max="2327" width="12" style="32" customWidth="1"/>
    <col min="2328" max="2328" width="12.140625" style="32" customWidth="1"/>
    <col min="2329" max="2329" width="14.42578125" style="32" customWidth="1"/>
    <col min="2330" max="2330" width="23.42578125" style="32" customWidth="1"/>
    <col min="2331" max="2331" width="12" style="32" customWidth="1"/>
    <col min="2332" max="2559" width="9.140625" style="32"/>
    <col min="2560" max="2560" width="8" style="32" customWidth="1"/>
    <col min="2561" max="2561" width="5.5703125" style="32" customWidth="1"/>
    <col min="2562" max="2562" width="7.28515625" style="32" customWidth="1"/>
    <col min="2563" max="2563" width="22.42578125" style="32" customWidth="1"/>
    <col min="2564" max="2564" width="13.140625" style="32" customWidth="1"/>
    <col min="2565" max="2565" width="14" style="32" customWidth="1"/>
    <col min="2566" max="2566" width="14.28515625" style="32" customWidth="1"/>
    <col min="2567" max="2567" width="15.28515625" style="32" customWidth="1"/>
    <col min="2568" max="2568" width="12" style="32" customWidth="1"/>
    <col min="2569" max="2570" width="14.140625" style="32" customWidth="1"/>
    <col min="2571" max="2571" width="15.140625" style="32" customWidth="1"/>
    <col min="2572" max="2572" width="13" style="32" customWidth="1"/>
    <col min="2573" max="2573" width="13.85546875" style="32" customWidth="1"/>
    <col min="2574" max="2574" width="13.7109375" style="32" customWidth="1"/>
    <col min="2575" max="2575" width="13.28515625" style="32" customWidth="1"/>
    <col min="2576" max="2576" width="13.42578125" style="32" customWidth="1"/>
    <col min="2577" max="2578" width="13.140625" style="32" customWidth="1"/>
    <col min="2579" max="2580" width="12.5703125" style="32" customWidth="1"/>
    <col min="2581" max="2581" width="13.42578125" style="32" customWidth="1"/>
    <col min="2582" max="2582" width="14.28515625" style="32" customWidth="1"/>
    <col min="2583" max="2583" width="12" style="32" customWidth="1"/>
    <col min="2584" max="2584" width="12.140625" style="32" customWidth="1"/>
    <col min="2585" max="2585" width="14.42578125" style="32" customWidth="1"/>
    <col min="2586" max="2586" width="23.42578125" style="32" customWidth="1"/>
    <col min="2587" max="2587" width="12" style="32" customWidth="1"/>
    <col min="2588" max="2815" width="9.140625" style="32"/>
    <col min="2816" max="2816" width="8" style="32" customWidth="1"/>
    <col min="2817" max="2817" width="5.5703125" style="32" customWidth="1"/>
    <col min="2818" max="2818" width="7.28515625" style="32" customWidth="1"/>
    <col min="2819" max="2819" width="22.42578125" style="32" customWidth="1"/>
    <col min="2820" max="2820" width="13.140625" style="32" customWidth="1"/>
    <col min="2821" max="2821" width="14" style="32" customWidth="1"/>
    <col min="2822" max="2822" width="14.28515625" style="32" customWidth="1"/>
    <col min="2823" max="2823" width="15.28515625" style="32" customWidth="1"/>
    <col min="2824" max="2824" width="12" style="32" customWidth="1"/>
    <col min="2825" max="2826" width="14.140625" style="32" customWidth="1"/>
    <col min="2827" max="2827" width="15.140625" style="32" customWidth="1"/>
    <col min="2828" max="2828" width="13" style="32" customWidth="1"/>
    <col min="2829" max="2829" width="13.85546875" style="32" customWidth="1"/>
    <col min="2830" max="2830" width="13.7109375" style="32" customWidth="1"/>
    <col min="2831" max="2831" width="13.28515625" style="32" customWidth="1"/>
    <col min="2832" max="2832" width="13.42578125" style="32" customWidth="1"/>
    <col min="2833" max="2834" width="13.140625" style="32" customWidth="1"/>
    <col min="2835" max="2836" width="12.5703125" style="32" customWidth="1"/>
    <col min="2837" max="2837" width="13.42578125" style="32" customWidth="1"/>
    <col min="2838" max="2838" width="14.28515625" style="32" customWidth="1"/>
    <col min="2839" max="2839" width="12" style="32" customWidth="1"/>
    <col min="2840" max="2840" width="12.140625" style="32" customWidth="1"/>
    <col min="2841" max="2841" width="14.42578125" style="32" customWidth="1"/>
    <col min="2842" max="2842" width="23.42578125" style="32" customWidth="1"/>
    <col min="2843" max="2843" width="12" style="32" customWidth="1"/>
    <col min="2844" max="3071" width="9.140625" style="32"/>
    <col min="3072" max="3072" width="8" style="32" customWidth="1"/>
    <col min="3073" max="3073" width="5.5703125" style="32" customWidth="1"/>
    <col min="3074" max="3074" width="7.28515625" style="32" customWidth="1"/>
    <col min="3075" max="3075" width="22.42578125" style="32" customWidth="1"/>
    <col min="3076" max="3076" width="13.140625" style="32" customWidth="1"/>
    <col min="3077" max="3077" width="14" style="32" customWidth="1"/>
    <col min="3078" max="3078" width="14.28515625" style="32" customWidth="1"/>
    <col min="3079" max="3079" width="15.28515625" style="32" customWidth="1"/>
    <col min="3080" max="3080" width="12" style="32" customWidth="1"/>
    <col min="3081" max="3082" width="14.140625" style="32" customWidth="1"/>
    <col min="3083" max="3083" width="15.140625" style="32" customWidth="1"/>
    <col min="3084" max="3084" width="13" style="32" customWidth="1"/>
    <col min="3085" max="3085" width="13.85546875" style="32" customWidth="1"/>
    <col min="3086" max="3086" width="13.7109375" style="32" customWidth="1"/>
    <col min="3087" max="3087" width="13.28515625" style="32" customWidth="1"/>
    <col min="3088" max="3088" width="13.42578125" style="32" customWidth="1"/>
    <col min="3089" max="3090" width="13.140625" style="32" customWidth="1"/>
    <col min="3091" max="3092" width="12.5703125" style="32" customWidth="1"/>
    <col min="3093" max="3093" width="13.42578125" style="32" customWidth="1"/>
    <col min="3094" max="3094" width="14.28515625" style="32" customWidth="1"/>
    <col min="3095" max="3095" width="12" style="32" customWidth="1"/>
    <col min="3096" max="3096" width="12.140625" style="32" customWidth="1"/>
    <col min="3097" max="3097" width="14.42578125" style="32" customWidth="1"/>
    <col min="3098" max="3098" width="23.42578125" style="32" customWidth="1"/>
    <col min="3099" max="3099" width="12" style="32" customWidth="1"/>
    <col min="3100" max="3327" width="9.140625" style="32"/>
    <col min="3328" max="3328" width="8" style="32" customWidth="1"/>
    <col min="3329" max="3329" width="5.5703125" style="32" customWidth="1"/>
    <col min="3330" max="3330" width="7.28515625" style="32" customWidth="1"/>
    <col min="3331" max="3331" width="22.42578125" style="32" customWidth="1"/>
    <col min="3332" max="3332" width="13.140625" style="32" customWidth="1"/>
    <col min="3333" max="3333" width="14" style="32" customWidth="1"/>
    <col min="3334" max="3334" width="14.28515625" style="32" customWidth="1"/>
    <col min="3335" max="3335" width="15.28515625" style="32" customWidth="1"/>
    <col min="3336" max="3336" width="12" style="32" customWidth="1"/>
    <col min="3337" max="3338" width="14.140625" style="32" customWidth="1"/>
    <col min="3339" max="3339" width="15.140625" style="32" customWidth="1"/>
    <col min="3340" max="3340" width="13" style="32" customWidth="1"/>
    <col min="3341" max="3341" width="13.85546875" style="32" customWidth="1"/>
    <col min="3342" max="3342" width="13.7109375" style="32" customWidth="1"/>
    <col min="3343" max="3343" width="13.28515625" style="32" customWidth="1"/>
    <col min="3344" max="3344" width="13.42578125" style="32" customWidth="1"/>
    <col min="3345" max="3346" width="13.140625" style="32" customWidth="1"/>
    <col min="3347" max="3348" width="12.5703125" style="32" customWidth="1"/>
    <col min="3349" max="3349" width="13.42578125" style="32" customWidth="1"/>
    <col min="3350" max="3350" width="14.28515625" style="32" customWidth="1"/>
    <col min="3351" max="3351" width="12" style="32" customWidth="1"/>
    <col min="3352" max="3352" width="12.140625" style="32" customWidth="1"/>
    <col min="3353" max="3353" width="14.42578125" style="32" customWidth="1"/>
    <col min="3354" max="3354" width="23.42578125" style="32" customWidth="1"/>
    <col min="3355" max="3355" width="12" style="32" customWidth="1"/>
    <col min="3356" max="3583" width="9.140625" style="32"/>
    <col min="3584" max="3584" width="8" style="32" customWidth="1"/>
    <col min="3585" max="3585" width="5.5703125" style="32" customWidth="1"/>
    <col min="3586" max="3586" width="7.28515625" style="32" customWidth="1"/>
    <col min="3587" max="3587" width="22.42578125" style="32" customWidth="1"/>
    <col min="3588" max="3588" width="13.140625" style="32" customWidth="1"/>
    <col min="3589" max="3589" width="14" style="32" customWidth="1"/>
    <col min="3590" max="3590" width="14.28515625" style="32" customWidth="1"/>
    <col min="3591" max="3591" width="15.28515625" style="32" customWidth="1"/>
    <col min="3592" max="3592" width="12" style="32" customWidth="1"/>
    <col min="3593" max="3594" width="14.140625" style="32" customWidth="1"/>
    <col min="3595" max="3595" width="15.140625" style="32" customWidth="1"/>
    <col min="3596" max="3596" width="13" style="32" customWidth="1"/>
    <col min="3597" max="3597" width="13.85546875" style="32" customWidth="1"/>
    <col min="3598" max="3598" width="13.7109375" style="32" customWidth="1"/>
    <col min="3599" max="3599" width="13.28515625" style="32" customWidth="1"/>
    <col min="3600" max="3600" width="13.42578125" style="32" customWidth="1"/>
    <col min="3601" max="3602" width="13.140625" style="32" customWidth="1"/>
    <col min="3603" max="3604" width="12.5703125" style="32" customWidth="1"/>
    <col min="3605" max="3605" width="13.42578125" style="32" customWidth="1"/>
    <col min="3606" max="3606" width="14.28515625" style="32" customWidth="1"/>
    <col min="3607" max="3607" width="12" style="32" customWidth="1"/>
    <col min="3608" max="3608" width="12.140625" style="32" customWidth="1"/>
    <col min="3609" max="3609" width="14.42578125" style="32" customWidth="1"/>
    <col min="3610" max="3610" width="23.42578125" style="32" customWidth="1"/>
    <col min="3611" max="3611" width="12" style="32" customWidth="1"/>
    <col min="3612" max="3839" width="9.140625" style="32"/>
    <col min="3840" max="3840" width="8" style="32" customWidth="1"/>
    <col min="3841" max="3841" width="5.5703125" style="32" customWidth="1"/>
    <col min="3842" max="3842" width="7.28515625" style="32" customWidth="1"/>
    <col min="3843" max="3843" width="22.42578125" style="32" customWidth="1"/>
    <col min="3844" max="3844" width="13.140625" style="32" customWidth="1"/>
    <col min="3845" max="3845" width="14" style="32" customWidth="1"/>
    <col min="3846" max="3846" width="14.28515625" style="32" customWidth="1"/>
    <col min="3847" max="3847" width="15.28515625" style="32" customWidth="1"/>
    <col min="3848" max="3848" width="12" style="32" customWidth="1"/>
    <col min="3849" max="3850" width="14.140625" style="32" customWidth="1"/>
    <col min="3851" max="3851" width="15.140625" style="32" customWidth="1"/>
    <col min="3852" max="3852" width="13" style="32" customWidth="1"/>
    <col min="3853" max="3853" width="13.85546875" style="32" customWidth="1"/>
    <col min="3854" max="3854" width="13.7109375" style="32" customWidth="1"/>
    <col min="3855" max="3855" width="13.28515625" style="32" customWidth="1"/>
    <col min="3856" max="3856" width="13.42578125" style="32" customWidth="1"/>
    <col min="3857" max="3858" width="13.140625" style="32" customWidth="1"/>
    <col min="3859" max="3860" width="12.5703125" style="32" customWidth="1"/>
    <col min="3861" max="3861" width="13.42578125" style="32" customWidth="1"/>
    <col min="3862" max="3862" width="14.28515625" style="32" customWidth="1"/>
    <col min="3863" max="3863" width="12" style="32" customWidth="1"/>
    <col min="3864" max="3864" width="12.140625" style="32" customWidth="1"/>
    <col min="3865" max="3865" width="14.42578125" style="32" customWidth="1"/>
    <col min="3866" max="3866" width="23.42578125" style="32" customWidth="1"/>
    <col min="3867" max="3867" width="12" style="32" customWidth="1"/>
    <col min="3868" max="4095" width="9.140625" style="32"/>
    <col min="4096" max="4096" width="8" style="32" customWidth="1"/>
    <col min="4097" max="4097" width="5.5703125" style="32" customWidth="1"/>
    <col min="4098" max="4098" width="7.28515625" style="32" customWidth="1"/>
    <col min="4099" max="4099" width="22.42578125" style="32" customWidth="1"/>
    <col min="4100" max="4100" width="13.140625" style="32" customWidth="1"/>
    <col min="4101" max="4101" width="14" style="32" customWidth="1"/>
    <col min="4102" max="4102" width="14.28515625" style="32" customWidth="1"/>
    <col min="4103" max="4103" width="15.28515625" style="32" customWidth="1"/>
    <col min="4104" max="4104" width="12" style="32" customWidth="1"/>
    <col min="4105" max="4106" width="14.140625" style="32" customWidth="1"/>
    <col min="4107" max="4107" width="15.140625" style="32" customWidth="1"/>
    <col min="4108" max="4108" width="13" style="32" customWidth="1"/>
    <col min="4109" max="4109" width="13.85546875" style="32" customWidth="1"/>
    <col min="4110" max="4110" width="13.7109375" style="32" customWidth="1"/>
    <col min="4111" max="4111" width="13.28515625" style="32" customWidth="1"/>
    <col min="4112" max="4112" width="13.42578125" style="32" customWidth="1"/>
    <col min="4113" max="4114" width="13.140625" style="32" customWidth="1"/>
    <col min="4115" max="4116" width="12.5703125" style="32" customWidth="1"/>
    <col min="4117" max="4117" width="13.42578125" style="32" customWidth="1"/>
    <col min="4118" max="4118" width="14.28515625" style="32" customWidth="1"/>
    <col min="4119" max="4119" width="12" style="32" customWidth="1"/>
    <col min="4120" max="4120" width="12.140625" style="32" customWidth="1"/>
    <col min="4121" max="4121" width="14.42578125" style="32" customWidth="1"/>
    <col min="4122" max="4122" width="23.42578125" style="32" customWidth="1"/>
    <col min="4123" max="4123" width="12" style="32" customWidth="1"/>
    <col min="4124" max="4351" width="9.140625" style="32"/>
    <col min="4352" max="4352" width="8" style="32" customWidth="1"/>
    <col min="4353" max="4353" width="5.5703125" style="32" customWidth="1"/>
    <col min="4354" max="4354" width="7.28515625" style="32" customWidth="1"/>
    <col min="4355" max="4355" width="22.42578125" style="32" customWidth="1"/>
    <col min="4356" max="4356" width="13.140625" style="32" customWidth="1"/>
    <col min="4357" max="4357" width="14" style="32" customWidth="1"/>
    <col min="4358" max="4358" width="14.28515625" style="32" customWidth="1"/>
    <col min="4359" max="4359" width="15.28515625" style="32" customWidth="1"/>
    <col min="4360" max="4360" width="12" style="32" customWidth="1"/>
    <col min="4361" max="4362" width="14.140625" style="32" customWidth="1"/>
    <col min="4363" max="4363" width="15.140625" style="32" customWidth="1"/>
    <col min="4364" max="4364" width="13" style="32" customWidth="1"/>
    <col min="4365" max="4365" width="13.85546875" style="32" customWidth="1"/>
    <col min="4366" max="4366" width="13.7109375" style="32" customWidth="1"/>
    <col min="4367" max="4367" width="13.28515625" style="32" customWidth="1"/>
    <col min="4368" max="4368" width="13.42578125" style="32" customWidth="1"/>
    <col min="4369" max="4370" width="13.140625" style="32" customWidth="1"/>
    <col min="4371" max="4372" width="12.5703125" style="32" customWidth="1"/>
    <col min="4373" max="4373" width="13.42578125" style="32" customWidth="1"/>
    <col min="4374" max="4374" width="14.28515625" style="32" customWidth="1"/>
    <col min="4375" max="4375" width="12" style="32" customWidth="1"/>
    <col min="4376" max="4376" width="12.140625" style="32" customWidth="1"/>
    <col min="4377" max="4377" width="14.42578125" style="32" customWidth="1"/>
    <col min="4378" max="4378" width="23.42578125" style="32" customWidth="1"/>
    <col min="4379" max="4379" width="12" style="32" customWidth="1"/>
    <col min="4380" max="4607" width="9.140625" style="32"/>
    <col min="4608" max="4608" width="8" style="32" customWidth="1"/>
    <col min="4609" max="4609" width="5.5703125" style="32" customWidth="1"/>
    <col min="4610" max="4610" width="7.28515625" style="32" customWidth="1"/>
    <col min="4611" max="4611" width="22.42578125" style="32" customWidth="1"/>
    <col min="4612" max="4612" width="13.140625" style="32" customWidth="1"/>
    <col min="4613" max="4613" width="14" style="32" customWidth="1"/>
    <col min="4614" max="4614" width="14.28515625" style="32" customWidth="1"/>
    <col min="4615" max="4615" width="15.28515625" style="32" customWidth="1"/>
    <col min="4616" max="4616" width="12" style="32" customWidth="1"/>
    <col min="4617" max="4618" width="14.140625" style="32" customWidth="1"/>
    <col min="4619" max="4619" width="15.140625" style="32" customWidth="1"/>
    <col min="4620" max="4620" width="13" style="32" customWidth="1"/>
    <col min="4621" max="4621" width="13.85546875" style="32" customWidth="1"/>
    <col min="4622" max="4622" width="13.7109375" style="32" customWidth="1"/>
    <col min="4623" max="4623" width="13.28515625" style="32" customWidth="1"/>
    <col min="4624" max="4624" width="13.42578125" style="32" customWidth="1"/>
    <col min="4625" max="4626" width="13.140625" style="32" customWidth="1"/>
    <col min="4627" max="4628" width="12.5703125" style="32" customWidth="1"/>
    <col min="4629" max="4629" width="13.42578125" style="32" customWidth="1"/>
    <col min="4630" max="4630" width="14.28515625" style="32" customWidth="1"/>
    <col min="4631" max="4631" width="12" style="32" customWidth="1"/>
    <col min="4632" max="4632" width="12.140625" style="32" customWidth="1"/>
    <col min="4633" max="4633" width="14.42578125" style="32" customWidth="1"/>
    <col min="4634" max="4634" width="23.42578125" style="32" customWidth="1"/>
    <col min="4635" max="4635" width="12" style="32" customWidth="1"/>
    <col min="4636" max="4863" width="9.140625" style="32"/>
    <col min="4864" max="4864" width="8" style="32" customWidth="1"/>
    <col min="4865" max="4865" width="5.5703125" style="32" customWidth="1"/>
    <col min="4866" max="4866" width="7.28515625" style="32" customWidth="1"/>
    <col min="4867" max="4867" width="22.42578125" style="32" customWidth="1"/>
    <col min="4868" max="4868" width="13.140625" style="32" customWidth="1"/>
    <col min="4869" max="4869" width="14" style="32" customWidth="1"/>
    <col min="4870" max="4870" width="14.28515625" style="32" customWidth="1"/>
    <col min="4871" max="4871" width="15.28515625" style="32" customWidth="1"/>
    <col min="4872" max="4872" width="12" style="32" customWidth="1"/>
    <col min="4873" max="4874" width="14.140625" style="32" customWidth="1"/>
    <col min="4875" max="4875" width="15.140625" style="32" customWidth="1"/>
    <col min="4876" max="4876" width="13" style="32" customWidth="1"/>
    <col min="4877" max="4877" width="13.85546875" style="32" customWidth="1"/>
    <col min="4878" max="4878" width="13.7109375" style="32" customWidth="1"/>
    <col min="4879" max="4879" width="13.28515625" style="32" customWidth="1"/>
    <col min="4880" max="4880" width="13.42578125" style="32" customWidth="1"/>
    <col min="4881" max="4882" width="13.140625" style="32" customWidth="1"/>
    <col min="4883" max="4884" width="12.5703125" style="32" customWidth="1"/>
    <col min="4885" max="4885" width="13.42578125" style="32" customWidth="1"/>
    <col min="4886" max="4886" width="14.28515625" style="32" customWidth="1"/>
    <col min="4887" max="4887" width="12" style="32" customWidth="1"/>
    <col min="4888" max="4888" width="12.140625" style="32" customWidth="1"/>
    <col min="4889" max="4889" width="14.42578125" style="32" customWidth="1"/>
    <col min="4890" max="4890" width="23.42578125" style="32" customWidth="1"/>
    <col min="4891" max="4891" width="12" style="32" customWidth="1"/>
    <col min="4892" max="5119" width="9.140625" style="32"/>
    <col min="5120" max="5120" width="8" style="32" customWidth="1"/>
    <col min="5121" max="5121" width="5.5703125" style="32" customWidth="1"/>
    <col min="5122" max="5122" width="7.28515625" style="32" customWidth="1"/>
    <col min="5123" max="5123" width="22.42578125" style="32" customWidth="1"/>
    <col min="5124" max="5124" width="13.140625" style="32" customWidth="1"/>
    <col min="5125" max="5125" width="14" style="32" customWidth="1"/>
    <col min="5126" max="5126" width="14.28515625" style="32" customWidth="1"/>
    <col min="5127" max="5127" width="15.28515625" style="32" customWidth="1"/>
    <col min="5128" max="5128" width="12" style="32" customWidth="1"/>
    <col min="5129" max="5130" width="14.140625" style="32" customWidth="1"/>
    <col min="5131" max="5131" width="15.140625" style="32" customWidth="1"/>
    <col min="5132" max="5132" width="13" style="32" customWidth="1"/>
    <col min="5133" max="5133" width="13.85546875" style="32" customWidth="1"/>
    <col min="5134" max="5134" width="13.7109375" style="32" customWidth="1"/>
    <col min="5135" max="5135" width="13.28515625" style="32" customWidth="1"/>
    <col min="5136" max="5136" width="13.42578125" style="32" customWidth="1"/>
    <col min="5137" max="5138" width="13.140625" style="32" customWidth="1"/>
    <col min="5139" max="5140" width="12.5703125" style="32" customWidth="1"/>
    <col min="5141" max="5141" width="13.42578125" style="32" customWidth="1"/>
    <col min="5142" max="5142" width="14.28515625" style="32" customWidth="1"/>
    <col min="5143" max="5143" width="12" style="32" customWidth="1"/>
    <col min="5144" max="5144" width="12.140625" style="32" customWidth="1"/>
    <col min="5145" max="5145" width="14.42578125" style="32" customWidth="1"/>
    <col min="5146" max="5146" width="23.42578125" style="32" customWidth="1"/>
    <col min="5147" max="5147" width="12" style="32" customWidth="1"/>
    <col min="5148" max="5375" width="9.140625" style="32"/>
    <col min="5376" max="5376" width="8" style="32" customWidth="1"/>
    <col min="5377" max="5377" width="5.5703125" style="32" customWidth="1"/>
    <col min="5378" max="5378" width="7.28515625" style="32" customWidth="1"/>
    <col min="5379" max="5379" width="22.42578125" style="32" customWidth="1"/>
    <col min="5380" max="5380" width="13.140625" style="32" customWidth="1"/>
    <col min="5381" max="5381" width="14" style="32" customWidth="1"/>
    <col min="5382" max="5382" width="14.28515625" style="32" customWidth="1"/>
    <col min="5383" max="5383" width="15.28515625" style="32" customWidth="1"/>
    <col min="5384" max="5384" width="12" style="32" customWidth="1"/>
    <col min="5385" max="5386" width="14.140625" style="32" customWidth="1"/>
    <col min="5387" max="5387" width="15.140625" style="32" customWidth="1"/>
    <col min="5388" max="5388" width="13" style="32" customWidth="1"/>
    <col min="5389" max="5389" width="13.85546875" style="32" customWidth="1"/>
    <col min="5390" max="5390" width="13.7109375" style="32" customWidth="1"/>
    <col min="5391" max="5391" width="13.28515625" style="32" customWidth="1"/>
    <col min="5392" max="5392" width="13.42578125" style="32" customWidth="1"/>
    <col min="5393" max="5394" width="13.140625" style="32" customWidth="1"/>
    <col min="5395" max="5396" width="12.5703125" style="32" customWidth="1"/>
    <col min="5397" max="5397" width="13.42578125" style="32" customWidth="1"/>
    <col min="5398" max="5398" width="14.28515625" style="32" customWidth="1"/>
    <col min="5399" max="5399" width="12" style="32" customWidth="1"/>
    <col min="5400" max="5400" width="12.140625" style="32" customWidth="1"/>
    <col min="5401" max="5401" width="14.42578125" style="32" customWidth="1"/>
    <col min="5402" max="5402" width="23.42578125" style="32" customWidth="1"/>
    <col min="5403" max="5403" width="12" style="32" customWidth="1"/>
    <col min="5404" max="5631" width="9.140625" style="32"/>
    <col min="5632" max="5632" width="8" style="32" customWidth="1"/>
    <col min="5633" max="5633" width="5.5703125" style="32" customWidth="1"/>
    <col min="5634" max="5634" width="7.28515625" style="32" customWidth="1"/>
    <col min="5635" max="5635" width="22.42578125" style="32" customWidth="1"/>
    <col min="5636" max="5636" width="13.140625" style="32" customWidth="1"/>
    <col min="5637" max="5637" width="14" style="32" customWidth="1"/>
    <col min="5638" max="5638" width="14.28515625" style="32" customWidth="1"/>
    <col min="5639" max="5639" width="15.28515625" style="32" customWidth="1"/>
    <col min="5640" max="5640" width="12" style="32" customWidth="1"/>
    <col min="5641" max="5642" width="14.140625" style="32" customWidth="1"/>
    <col min="5643" max="5643" width="15.140625" style="32" customWidth="1"/>
    <col min="5644" max="5644" width="13" style="32" customWidth="1"/>
    <col min="5645" max="5645" width="13.85546875" style="32" customWidth="1"/>
    <col min="5646" max="5646" width="13.7109375" style="32" customWidth="1"/>
    <col min="5647" max="5647" width="13.28515625" style="32" customWidth="1"/>
    <col min="5648" max="5648" width="13.42578125" style="32" customWidth="1"/>
    <col min="5649" max="5650" width="13.140625" style="32" customWidth="1"/>
    <col min="5651" max="5652" width="12.5703125" style="32" customWidth="1"/>
    <col min="5653" max="5653" width="13.42578125" style="32" customWidth="1"/>
    <col min="5654" max="5654" width="14.28515625" style="32" customWidth="1"/>
    <col min="5655" max="5655" width="12" style="32" customWidth="1"/>
    <col min="5656" max="5656" width="12.140625" style="32" customWidth="1"/>
    <col min="5657" max="5657" width="14.42578125" style="32" customWidth="1"/>
    <col min="5658" max="5658" width="23.42578125" style="32" customWidth="1"/>
    <col min="5659" max="5659" width="12" style="32" customWidth="1"/>
    <col min="5660" max="5887" width="9.140625" style="32"/>
    <col min="5888" max="5888" width="8" style="32" customWidth="1"/>
    <col min="5889" max="5889" width="5.5703125" style="32" customWidth="1"/>
    <col min="5890" max="5890" width="7.28515625" style="32" customWidth="1"/>
    <col min="5891" max="5891" width="22.42578125" style="32" customWidth="1"/>
    <col min="5892" max="5892" width="13.140625" style="32" customWidth="1"/>
    <col min="5893" max="5893" width="14" style="32" customWidth="1"/>
    <col min="5894" max="5894" width="14.28515625" style="32" customWidth="1"/>
    <col min="5895" max="5895" width="15.28515625" style="32" customWidth="1"/>
    <col min="5896" max="5896" width="12" style="32" customWidth="1"/>
    <col min="5897" max="5898" width="14.140625" style="32" customWidth="1"/>
    <col min="5899" max="5899" width="15.140625" style="32" customWidth="1"/>
    <col min="5900" max="5900" width="13" style="32" customWidth="1"/>
    <col min="5901" max="5901" width="13.85546875" style="32" customWidth="1"/>
    <col min="5902" max="5902" width="13.7109375" style="32" customWidth="1"/>
    <col min="5903" max="5903" width="13.28515625" style="32" customWidth="1"/>
    <col min="5904" max="5904" width="13.42578125" style="32" customWidth="1"/>
    <col min="5905" max="5906" width="13.140625" style="32" customWidth="1"/>
    <col min="5907" max="5908" width="12.5703125" style="32" customWidth="1"/>
    <col min="5909" max="5909" width="13.42578125" style="32" customWidth="1"/>
    <col min="5910" max="5910" width="14.28515625" style="32" customWidth="1"/>
    <col min="5911" max="5911" width="12" style="32" customWidth="1"/>
    <col min="5912" max="5912" width="12.140625" style="32" customWidth="1"/>
    <col min="5913" max="5913" width="14.42578125" style="32" customWidth="1"/>
    <col min="5914" max="5914" width="23.42578125" style="32" customWidth="1"/>
    <col min="5915" max="5915" width="12" style="32" customWidth="1"/>
    <col min="5916" max="6143" width="9.140625" style="32"/>
    <col min="6144" max="6144" width="8" style="32" customWidth="1"/>
    <col min="6145" max="6145" width="5.5703125" style="32" customWidth="1"/>
    <col min="6146" max="6146" width="7.28515625" style="32" customWidth="1"/>
    <col min="6147" max="6147" width="22.42578125" style="32" customWidth="1"/>
    <col min="6148" max="6148" width="13.140625" style="32" customWidth="1"/>
    <col min="6149" max="6149" width="14" style="32" customWidth="1"/>
    <col min="6150" max="6150" width="14.28515625" style="32" customWidth="1"/>
    <col min="6151" max="6151" width="15.28515625" style="32" customWidth="1"/>
    <col min="6152" max="6152" width="12" style="32" customWidth="1"/>
    <col min="6153" max="6154" width="14.140625" style="32" customWidth="1"/>
    <col min="6155" max="6155" width="15.140625" style="32" customWidth="1"/>
    <col min="6156" max="6156" width="13" style="32" customWidth="1"/>
    <col min="6157" max="6157" width="13.85546875" style="32" customWidth="1"/>
    <col min="6158" max="6158" width="13.7109375" style="32" customWidth="1"/>
    <col min="6159" max="6159" width="13.28515625" style="32" customWidth="1"/>
    <col min="6160" max="6160" width="13.42578125" style="32" customWidth="1"/>
    <col min="6161" max="6162" width="13.140625" style="32" customWidth="1"/>
    <col min="6163" max="6164" width="12.5703125" style="32" customWidth="1"/>
    <col min="6165" max="6165" width="13.42578125" style="32" customWidth="1"/>
    <col min="6166" max="6166" width="14.28515625" style="32" customWidth="1"/>
    <col min="6167" max="6167" width="12" style="32" customWidth="1"/>
    <col min="6168" max="6168" width="12.140625" style="32" customWidth="1"/>
    <col min="6169" max="6169" width="14.42578125" style="32" customWidth="1"/>
    <col min="6170" max="6170" width="23.42578125" style="32" customWidth="1"/>
    <col min="6171" max="6171" width="12" style="32" customWidth="1"/>
    <col min="6172" max="6399" width="9.140625" style="32"/>
    <col min="6400" max="6400" width="8" style="32" customWidth="1"/>
    <col min="6401" max="6401" width="5.5703125" style="32" customWidth="1"/>
    <col min="6402" max="6402" width="7.28515625" style="32" customWidth="1"/>
    <col min="6403" max="6403" width="22.42578125" style="32" customWidth="1"/>
    <col min="6404" max="6404" width="13.140625" style="32" customWidth="1"/>
    <col min="6405" max="6405" width="14" style="32" customWidth="1"/>
    <col min="6406" max="6406" width="14.28515625" style="32" customWidth="1"/>
    <col min="6407" max="6407" width="15.28515625" style="32" customWidth="1"/>
    <col min="6408" max="6408" width="12" style="32" customWidth="1"/>
    <col min="6409" max="6410" width="14.140625" style="32" customWidth="1"/>
    <col min="6411" max="6411" width="15.140625" style="32" customWidth="1"/>
    <col min="6412" max="6412" width="13" style="32" customWidth="1"/>
    <col min="6413" max="6413" width="13.85546875" style="32" customWidth="1"/>
    <col min="6414" max="6414" width="13.7109375" style="32" customWidth="1"/>
    <col min="6415" max="6415" width="13.28515625" style="32" customWidth="1"/>
    <col min="6416" max="6416" width="13.42578125" style="32" customWidth="1"/>
    <col min="6417" max="6418" width="13.140625" style="32" customWidth="1"/>
    <col min="6419" max="6420" width="12.5703125" style="32" customWidth="1"/>
    <col min="6421" max="6421" width="13.42578125" style="32" customWidth="1"/>
    <col min="6422" max="6422" width="14.28515625" style="32" customWidth="1"/>
    <col min="6423" max="6423" width="12" style="32" customWidth="1"/>
    <col min="6424" max="6424" width="12.140625" style="32" customWidth="1"/>
    <col min="6425" max="6425" width="14.42578125" style="32" customWidth="1"/>
    <col min="6426" max="6426" width="23.42578125" style="32" customWidth="1"/>
    <col min="6427" max="6427" width="12" style="32" customWidth="1"/>
    <col min="6428" max="6655" width="9.140625" style="32"/>
    <col min="6656" max="6656" width="8" style="32" customWidth="1"/>
    <col min="6657" max="6657" width="5.5703125" style="32" customWidth="1"/>
    <col min="6658" max="6658" width="7.28515625" style="32" customWidth="1"/>
    <col min="6659" max="6659" width="22.42578125" style="32" customWidth="1"/>
    <col min="6660" max="6660" width="13.140625" style="32" customWidth="1"/>
    <col min="6661" max="6661" width="14" style="32" customWidth="1"/>
    <col min="6662" max="6662" width="14.28515625" style="32" customWidth="1"/>
    <col min="6663" max="6663" width="15.28515625" style="32" customWidth="1"/>
    <col min="6664" max="6664" width="12" style="32" customWidth="1"/>
    <col min="6665" max="6666" width="14.140625" style="32" customWidth="1"/>
    <col min="6667" max="6667" width="15.140625" style="32" customWidth="1"/>
    <col min="6668" max="6668" width="13" style="32" customWidth="1"/>
    <col min="6669" max="6669" width="13.85546875" style="32" customWidth="1"/>
    <col min="6670" max="6670" width="13.7109375" style="32" customWidth="1"/>
    <col min="6671" max="6671" width="13.28515625" style="32" customWidth="1"/>
    <col min="6672" max="6672" width="13.42578125" style="32" customWidth="1"/>
    <col min="6673" max="6674" width="13.140625" style="32" customWidth="1"/>
    <col min="6675" max="6676" width="12.5703125" style="32" customWidth="1"/>
    <col min="6677" max="6677" width="13.42578125" style="32" customWidth="1"/>
    <col min="6678" max="6678" width="14.28515625" style="32" customWidth="1"/>
    <col min="6679" max="6679" width="12" style="32" customWidth="1"/>
    <col min="6680" max="6680" width="12.140625" style="32" customWidth="1"/>
    <col min="6681" max="6681" width="14.42578125" style="32" customWidth="1"/>
    <col min="6682" max="6682" width="23.42578125" style="32" customWidth="1"/>
    <col min="6683" max="6683" width="12" style="32" customWidth="1"/>
    <col min="6684" max="6911" width="9.140625" style="32"/>
    <col min="6912" max="6912" width="8" style="32" customWidth="1"/>
    <col min="6913" max="6913" width="5.5703125" style="32" customWidth="1"/>
    <col min="6914" max="6914" width="7.28515625" style="32" customWidth="1"/>
    <col min="6915" max="6915" width="22.42578125" style="32" customWidth="1"/>
    <col min="6916" max="6916" width="13.140625" style="32" customWidth="1"/>
    <col min="6917" max="6917" width="14" style="32" customWidth="1"/>
    <col min="6918" max="6918" width="14.28515625" style="32" customWidth="1"/>
    <col min="6919" max="6919" width="15.28515625" style="32" customWidth="1"/>
    <col min="6920" max="6920" width="12" style="32" customWidth="1"/>
    <col min="6921" max="6922" width="14.140625" style="32" customWidth="1"/>
    <col min="6923" max="6923" width="15.140625" style="32" customWidth="1"/>
    <col min="6924" max="6924" width="13" style="32" customWidth="1"/>
    <col min="6925" max="6925" width="13.85546875" style="32" customWidth="1"/>
    <col min="6926" max="6926" width="13.7109375" style="32" customWidth="1"/>
    <col min="6927" max="6927" width="13.28515625" style="32" customWidth="1"/>
    <col min="6928" max="6928" width="13.42578125" style="32" customWidth="1"/>
    <col min="6929" max="6930" width="13.140625" style="32" customWidth="1"/>
    <col min="6931" max="6932" width="12.5703125" style="32" customWidth="1"/>
    <col min="6933" max="6933" width="13.42578125" style="32" customWidth="1"/>
    <col min="6934" max="6934" width="14.28515625" style="32" customWidth="1"/>
    <col min="6935" max="6935" width="12" style="32" customWidth="1"/>
    <col min="6936" max="6936" width="12.140625" style="32" customWidth="1"/>
    <col min="6937" max="6937" width="14.42578125" style="32" customWidth="1"/>
    <col min="6938" max="6938" width="23.42578125" style="32" customWidth="1"/>
    <col min="6939" max="6939" width="12" style="32" customWidth="1"/>
    <col min="6940" max="7167" width="9.140625" style="32"/>
    <col min="7168" max="7168" width="8" style="32" customWidth="1"/>
    <col min="7169" max="7169" width="5.5703125" style="32" customWidth="1"/>
    <col min="7170" max="7170" width="7.28515625" style="32" customWidth="1"/>
    <col min="7171" max="7171" width="22.42578125" style="32" customWidth="1"/>
    <col min="7172" max="7172" width="13.140625" style="32" customWidth="1"/>
    <col min="7173" max="7173" width="14" style="32" customWidth="1"/>
    <col min="7174" max="7174" width="14.28515625" style="32" customWidth="1"/>
    <col min="7175" max="7175" width="15.28515625" style="32" customWidth="1"/>
    <col min="7176" max="7176" width="12" style="32" customWidth="1"/>
    <col min="7177" max="7178" width="14.140625" style="32" customWidth="1"/>
    <col min="7179" max="7179" width="15.140625" style="32" customWidth="1"/>
    <col min="7180" max="7180" width="13" style="32" customWidth="1"/>
    <col min="7181" max="7181" width="13.85546875" style="32" customWidth="1"/>
    <col min="7182" max="7182" width="13.7109375" style="32" customWidth="1"/>
    <col min="7183" max="7183" width="13.28515625" style="32" customWidth="1"/>
    <col min="7184" max="7184" width="13.42578125" style="32" customWidth="1"/>
    <col min="7185" max="7186" width="13.140625" style="32" customWidth="1"/>
    <col min="7187" max="7188" width="12.5703125" style="32" customWidth="1"/>
    <col min="7189" max="7189" width="13.42578125" style="32" customWidth="1"/>
    <col min="7190" max="7190" width="14.28515625" style="32" customWidth="1"/>
    <col min="7191" max="7191" width="12" style="32" customWidth="1"/>
    <col min="7192" max="7192" width="12.140625" style="32" customWidth="1"/>
    <col min="7193" max="7193" width="14.42578125" style="32" customWidth="1"/>
    <col min="7194" max="7194" width="23.42578125" style="32" customWidth="1"/>
    <col min="7195" max="7195" width="12" style="32" customWidth="1"/>
    <col min="7196" max="7423" width="9.140625" style="32"/>
    <col min="7424" max="7424" width="8" style="32" customWidth="1"/>
    <col min="7425" max="7425" width="5.5703125" style="32" customWidth="1"/>
    <col min="7426" max="7426" width="7.28515625" style="32" customWidth="1"/>
    <col min="7427" max="7427" width="22.42578125" style="32" customWidth="1"/>
    <col min="7428" max="7428" width="13.140625" style="32" customWidth="1"/>
    <col min="7429" max="7429" width="14" style="32" customWidth="1"/>
    <col min="7430" max="7430" width="14.28515625" style="32" customWidth="1"/>
    <col min="7431" max="7431" width="15.28515625" style="32" customWidth="1"/>
    <col min="7432" max="7432" width="12" style="32" customWidth="1"/>
    <col min="7433" max="7434" width="14.140625" style="32" customWidth="1"/>
    <col min="7435" max="7435" width="15.140625" style="32" customWidth="1"/>
    <col min="7436" max="7436" width="13" style="32" customWidth="1"/>
    <col min="7437" max="7437" width="13.85546875" style="32" customWidth="1"/>
    <col min="7438" max="7438" width="13.7109375" style="32" customWidth="1"/>
    <col min="7439" max="7439" width="13.28515625" style="32" customWidth="1"/>
    <col min="7440" max="7440" width="13.42578125" style="32" customWidth="1"/>
    <col min="7441" max="7442" width="13.140625" style="32" customWidth="1"/>
    <col min="7443" max="7444" width="12.5703125" style="32" customWidth="1"/>
    <col min="7445" max="7445" width="13.42578125" style="32" customWidth="1"/>
    <col min="7446" max="7446" width="14.28515625" style="32" customWidth="1"/>
    <col min="7447" max="7447" width="12" style="32" customWidth="1"/>
    <col min="7448" max="7448" width="12.140625" style="32" customWidth="1"/>
    <col min="7449" max="7449" width="14.42578125" style="32" customWidth="1"/>
    <col min="7450" max="7450" width="23.42578125" style="32" customWidth="1"/>
    <col min="7451" max="7451" width="12" style="32" customWidth="1"/>
    <col min="7452" max="7679" width="9.140625" style="32"/>
    <col min="7680" max="7680" width="8" style="32" customWidth="1"/>
    <col min="7681" max="7681" width="5.5703125" style="32" customWidth="1"/>
    <col min="7682" max="7682" width="7.28515625" style="32" customWidth="1"/>
    <col min="7683" max="7683" width="22.42578125" style="32" customWidth="1"/>
    <col min="7684" max="7684" width="13.140625" style="32" customWidth="1"/>
    <col min="7685" max="7685" width="14" style="32" customWidth="1"/>
    <col min="7686" max="7686" width="14.28515625" style="32" customWidth="1"/>
    <col min="7687" max="7687" width="15.28515625" style="32" customWidth="1"/>
    <col min="7688" max="7688" width="12" style="32" customWidth="1"/>
    <col min="7689" max="7690" width="14.140625" style="32" customWidth="1"/>
    <col min="7691" max="7691" width="15.140625" style="32" customWidth="1"/>
    <col min="7692" max="7692" width="13" style="32" customWidth="1"/>
    <col min="7693" max="7693" width="13.85546875" style="32" customWidth="1"/>
    <col min="7694" max="7694" width="13.7109375" style="32" customWidth="1"/>
    <col min="7695" max="7695" width="13.28515625" style="32" customWidth="1"/>
    <col min="7696" max="7696" width="13.42578125" style="32" customWidth="1"/>
    <col min="7697" max="7698" width="13.140625" style="32" customWidth="1"/>
    <col min="7699" max="7700" width="12.5703125" style="32" customWidth="1"/>
    <col min="7701" max="7701" width="13.42578125" style="32" customWidth="1"/>
    <col min="7702" max="7702" width="14.28515625" style="32" customWidth="1"/>
    <col min="7703" max="7703" width="12" style="32" customWidth="1"/>
    <col min="7704" max="7704" width="12.140625" style="32" customWidth="1"/>
    <col min="7705" max="7705" width="14.42578125" style="32" customWidth="1"/>
    <col min="7706" max="7706" width="23.42578125" style="32" customWidth="1"/>
    <col min="7707" max="7707" width="12" style="32" customWidth="1"/>
    <col min="7708" max="7935" width="9.140625" style="32"/>
    <col min="7936" max="7936" width="8" style="32" customWidth="1"/>
    <col min="7937" max="7937" width="5.5703125" style="32" customWidth="1"/>
    <col min="7938" max="7938" width="7.28515625" style="32" customWidth="1"/>
    <col min="7939" max="7939" width="22.42578125" style="32" customWidth="1"/>
    <col min="7940" max="7940" width="13.140625" style="32" customWidth="1"/>
    <col min="7941" max="7941" width="14" style="32" customWidth="1"/>
    <col min="7942" max="7942" width="14.28515625" style="32" customWidth="1"/>
    <col min="7943" max="7943" width="15.28515625" style="32" customWidth="1"/>
    <col min="7944" max="7944" width="12" style="32" customWidth="1"/>
    <col min="7945" max="7946" width="14.140625" style="32" customWidth="1"/>
    <col min="7947" max="7947" width="15.140625" style="32" customWidth="1"/>
    <col min="7948" max="7948" width="13" style="32" customWidth="1"/>
    <col min="7949" max="7949" width="13.85546875" style="32" customWidth="1"/>
    <col min="7950" max="7950" width="13.7109375" style="32" customWidth="1"/>
    <col min="7951" max="7951" width="13.28515625" style="32" customWidth="1"/>
    <col min="7952" max="7952" width="13.42578125" style="32" customWidth="1"/>
    <col min="7953" max="7954" width="13.140625" style="32" customWidth="1"/>
    <col min="7955" max="7956" width="12.5703125" style="32" customWidth="1"/>
    <col min="7957" max="7957" width="13.42578125" style="32" customWidth="1"/>
    <col min="7958" max="7958" width="14.28515625" style="32" customWidth="1"/>
    <col min="7959" max="7959" width="12" style="32" customWidth="1"/>
    <col min="7960" max="7960" width="12.140625" style="32" customWidth="1"/>
    <col min="7961" max="7961" width="14.42578125" style="32" customWidth="1"/>
    <col min="7962" max="7962" width="23.42578125" style="32" customWidth="1"/>
    <col min="7963" max="7963" width="12" style="32" customWidth="1"/>
    <col min="7964" max="8191" width="9.140625" style="32"/>
    <col min="8192" max="8192" width="8" style="32" customWidth="1"/>
    <col min="8193" max="8193" width="5.5703125" style="32" customWidth="1"/>
    <col min="8194" max="8194" width="7.28515625" style="32" customWidth="1"/>
    <col min="8195" max="8195" width="22.42578125" style="32" customWidth="1"/>
    <col min="8196" max="8196" width="13.140625" style="32" customWidth="1"/>
    <col min="8197" max="8197" width="14" style="32" customWidth="1"/>
    <col min="8198" max="8198" width="14.28515625" style="32" customWidth="1"/>
    <col min="8199" max="8199" width="15.28515625" style="32" customWidth="1"/>
    <col min="8200" max="8200" width="12" style="32" customWidth="1"/>
    <col min="8201" max="8202" width="14.140625" style="32" customWidth="1"/>
    <col min="8203" max="8203" width="15.140625" style="32" customWidth="1"/>
    <col min="8204" max="8204" width="13" style="32" customWidth="1"/>
    <col min="8205" max="8205" width="13.85546875" style="32" customWidth="1"/>
    <col min="8206" max="8206" width="13.7109375" style="32" customWidth="1"/>
    <col min="8207" max="8207" width="13.28515625" style="32" customWidth="1"/>
    <col min="8208" max="8208" width="13.42578125" style="32" customWidth="1"/>
    <col min="8209" max="8210" width="13.140625" style="32" customWidth="1"/>
    <col min="8211" max="8212" width="12.5703125" style="32" customWidth="1"/>
    <col min="8213" max="8213" width="13.42578125" style="32" customWidth="1"/>
    <col min="8214" max="8214" width="14.28515625" style="32" customWidth="1"/>
    <col min="8215" max="8215" width="12" style="32" customWidth="1"/>
    <col min="8216" max="8216" width="12.140625" style="32" customWidth="1"/>
    <col min="8217" max="8217" width="14.42578125" style="32" customWidth="1"/>
    <col min="8218" max="8218" width="23.42578125" style="32" customWidth="1"/>
    <col min="8219" max="8219" width="12" style="32" customWidth="1"/>
    <col min="8220" max="8447" width="9.140625" style="32"/>
    <col min="8448" max="8448" width="8" style="32" customWidth="1"/>
    <col min="8449" max="8449" width="5.5703125" style="32" customWidth="1"/>
    <col min="8450" max="8450" width="7.28515625" style="32" customWidth="1"/>
    <col min="8451" max="8451" width="22.42578125" style="32" customWidth="1"/>
    <col min="8452" max="8452" width="13.140625" style="32" customWidth="1"/>
    <col min="8453" max="8453" width="14" style="32" customWidth="1"/>
    <col min="8454" max="8454" width="14.28515625" style="32" customWidth="1"/>
    <col min="8455" max="8455" width="15.28515625" style="32" customWidth="1"/>
    <col min="8456" max="8456" width="12" style="32" customWidth="1"/>
    <col min="8457" max="8458" width="14.140625" style="32" customWidth="1"/>
    <col min="8459" max="8459" width="15.140625" style="32" customWidth="1"/>
    <col min="8460" max="8460" width="13" style="32" customWidth="1"/>
    <col min="8461" max="8461" width="13.85546875" style="32" customWidth="1"/>
    <col min="8462" max="8462" width="13.7109375" style="32" customWidth="1"/>
    <col min="8463" max="8463" width="13.28515625" style="32" customWidth="1"/>
    <col min="8464" max="8464" width="13.42578125" style="32" customWidth="1"/>
    <col min="8465" max="8466" width="13.140625" style="32" customWidth="1"/>
    <col min="8467" max="8468" width="12.5703125" style="32" customWidth="1"/>
    <col min="8469" max="8469" width="13.42578125" style="32" customWidth="1"/>
    <col min="8470" max="8470" width="14.28515625" style="32" customWidth="1"/>
    <col min="8471" max="8471" width="12" style="32" customWidth="1"/>
    <col min="8472" max="8472" width="12.140625" style="32" customWidth="1"/>
    <col min="8473" max="8473" width="14.42578125" style="32" customWidth="1"/>
    <col min="8474" max="8474" width="23.42578125" style="32" customWidth="1"/>
    <col min="8475" max="8475" width="12" style="32" customWidth="1"/>
    <col min="8476" max="8703" width="9.140625" style="32"/>
    <col min="8704" max="8704" width="8" style="32" customWidth="1"/>
    <col min="8705" max="8705" width="5.5703125" style="32" customWidth="1"/>
    <col min="8706" max="8706" width="7.28515625" style="32" customWidth="1"/>
    <col min="8707" max="8707" width="22.42578125" style="32" customWidth="1"/>
    <col min="8708" max="8708" width="13.140625" style="32" customWidth="1"/>
    <col min="8709" max="8709" width="14" style="32" customWidth="1"/>
    <col min="8710" max="8710" width="14.28515625" style="32" customWidth="1"/>
    <col min="8711" max="8711" width="15.28515625" style="32" customWidth="1"/>
    <col min="8712" max="8712" width="12" style="32" customWidth="1"/>
    <col min="8713" max="8714" width="14.140625" style="32" customWidth="1"/>
    <col min="8715" max="8715" width="15.140625" style="32" customWidth="1"/>
    <col min="8716" max="8716" width="13" style="32" customWidth="1"/>
    <col min="8717" max="8717" width="13.85546875" style="32" customWidth="1"/>
    <col min="8718" max="8718" width="13.7109375" style="32" customWidth="1"/>
    <col min="8719" max="8719" width="13.28515625" style="32" customWidth="1"/>
    <col min="8720" max="8720" width="13.42578125" style="32" customWidth="1"/>
    <col min="8721" max="8722" width="13.140625" style="32" customWidth="1"/>
    <col min="8723" max="8724" width="12.5703125" style="32" customWidth="1"/>
    <col min="8725" max="8725" width="13.42578125" style="32" customWidth="1"/>
    <col min="8726" max="8726" width="14.28515625" style="32" customWidth="1"/>
    <col min="8727" max="8727" width="12" style="32" customWidth="1"/>
    <col min="8728" max="8728" width="12.140625" style="32" customWidth="1"/>
    <col min="8729" max="8729" width="14.42578125" style="32" customWidth="1"/>
    <col min="8730" max="8730" width="23.42578125" style="32" customWidth="1"/>
    <col min="8731" max="8731" width="12" style="32" customWidth="1"/>
    <col min="8732" max="8959" width="9.140625" style="32"/>
    <col min="8960" max="8960" width="8" style="32" customWidth="1"/>
    <col min="8961" max="8961" width="5.5703125" style="32" customWidth="1"/>
    <col min="8962" max="8962" width="7.28515625" style="32" customWidth="1"/>
    <col min="8963" max="8963" width="22.42578125" style="32" customWidth="1"/>
    <col min="8964" max="8964" width="13.140625" style="32" customWidth="1"/>
    <col min="8965" max="8965" width="14" style="32" customWidth="1"/>
    <col min="8966" max="8966" width="14.28515625" style="32" customWidth="1"/>
    <col min="8967" max="8967" width="15.28515625" style="32" customWidth="1"/>
    <col min="8968" max="8968" width="12" style="32" customWidth="1"/>
    <col min="8969" max="8970" width="14.140625" style="32" customWidth="1"/>
    <col min="8971" max="8971" width="15.140625" style="32" customWidth="1"/>
    <col min="8972" max="8972" width="13" style="32" customWidth="1"/>
    <col min="8973" max="8973" width="13.85546875" style="32" customWidth="1"/>
    <col min="8974" max="8974" width="13.7109375" style="32" customWidth="1"/>
    <col min="8975" max="8975" width="13.28515625" style="32" customWidth="1"/>
    <col min="8976" max="8976" width="13.42578125" style="32" customWidth="1"/>
    <col min="8977" max="8978" width="13.140625" style="32" customWidth="1"/>
    <col min="8979" max="8980" width="12.5703125" style="32" customWidth="1"/>
    <col min="8981" max="8981" width="13.42578125" style="32" customWidth="1"/>
    <col min="8982" max="8982" width="14.28515625" style="32" customWidth="1"/>
    <col min="8983" max="8983" width="12" style="32" customWidth="1"/>
    <col min="8984" max="8984" width="12.140625" style="32" customWidth="1"/>
    <col min="8985" max="8985" width="14.42578125" style="32" customWidth="1"/>
    <col min="8986" max="8986" width="23.42578125" style="32" customWidth="1"/>
    <col min="8987" max="8987" width="12" style="32" customWidth="1"/>
    <col min="8988" max="9215" width="9.140625" style="32"/>
    <col min="9216" max="9216" width="8" style="32" customWidth="1"/>
    <col min="9217" max="9217" width="5.5703125" style="32" customWidth="1"/>
    <col min="9218" max="9218" width="7.28515625" style="32" customWidth="1"/>
    <col min="9219" max="9219" width="22.42578125" style="32" customWidth="1"/>
    <col min="9220" max="9220" width="13.140625" style="32" customWidth="1"/>
    <col min="9221" max="9221" width="14" style="32" customWidth="1"/>
    <col min="9222" max="9222" width="14.28515625" style="32" customWidth="1"/>
    <col min="9223" max="9223" width="15.28515625" style="32" customWidth="1"/>
    <col min="9224" max="9224" width="12" style="32" customWidth="1"/>
    <col min="9225" max="9226" width="14.140625" style="32" customWidth="1"/>
    <col min="9227" max="9227" width="15.140625" style="32" customWidth="1"/>
    <col min="9228" max="9228" width="13" style="32" customWidth="1"/>
    <col min="9229" max="9229" width="13.85546875" style="32" customWidth="1"/>
    <col min="9230" max="9230" width="13.7109375" style="32" customWidth="1"/>
    <col min="9231" max="9231" width="13.28515625" style="32" customWidth="1"/>
    <col min="9232" max="9232" width="13.42578125" style="32" customWidth="1"/>
    <col min="9233" max="9234" width="13.140625" style="32" customWidth="1"/>
    <col min="9235" max="9236" width="12.5703125" style="32" customWidth="1"/>
    <col min="9237" max="9237" width="13.42578125" style="32" customWidth="1"/>
    <col min="9238" max="9238" width="14.28515625" style="32" customWidth="1"/>
    <col min="9239" max="9239" width="12" style="32" customWidth="1"/>
    <col min="9240" max="9240" width="12.140625" style="32" customWidth="1"/>
    <col min="9241" max="9241" width="14.42578125" style="32" customWidth="1"/>
    <col min="9242" max="9242" width="23.42578125" style="32" customWidth="1"/>
    <col min="9243" max="9243" width="12" style="32" customWidth="1"/>
    <col min="9244" max="9471" width="9.140625" style="32"/>
    <col min="9472" max="9472" width="8" style="32" customWidth="1"/>
    <col min="9473" max="9473" width="5.5703125" style="32" customWidth="1"/>
    <col min="9474" max="9474" width="7.28515625" style="32" customWidth="1"/>
    <col min="9475" max="9475" width="22.42578125" style="32" customWidth="1"/>
    <col min="9476" max="9476" width="13.140625" style="32" customWidth="1"/>
    <col min="9477" max="9477" width="14" style="32" customWidth="1"/>
    <col min="9478" max="9478" width="14.28515625" style="32" customWidth="1"/>
    <col min="9479" max="9479" width="15.28515625" style="32" customWidth="1"/>
    <col min="9480" max="9480" width="12" style="32" customWidth="1"/>
    <col min="9481" max="9482" width="14.140625" style="32" customWidth="1"/>
    <col min="9483" max="9483" width="15.140625" style="32" customWidth="1"/>
    <col min="9484" max="9484" width="13" style="32" customWidth="1"/>
    <col min="9485" max="9485" width="13.85546875" style="32" customWidth="1"/>
    <col min="9486" max="9486" width="13.7109375" style="32" customWidth="1"/>
    <col min="9487" max="9487" width="13.28515625" style="32" customWidth="1"/>
    <col min="9488" max="9488" width="13.42578125" style="32" customWidth="1"/>
    <col min="9489" max="9490" width="13.140625" style="32" customWidth="1"/>
    <col min="9491" max="9492" width="12.5703125" style="32" customWidth="1"/>
    <col min="9493" max="9493" width="13.42578125" style="32" customWidth="1"/>
    <col min="9494" max="9494" width="14.28515625" style="32" customWidth="1"/>
    <col min="9495" max="9495" width="12" style="32" customWidth="1"/>
    <col min="9496" max="9496" width="12.140625" style="32" customWidth="1"/>
    <col min="9497" max="9497" width="14.42578125" style="32" customWidth="1"/>
    <col min="9498" max="9498" width="23.42578125" style="32" customWidth="1"/>
    <col min="9499" max="9499" width="12" style="32" customWidth="1"/>
    <col min="9500" max="9727" width="9.140625" style="32"/>
    <col min="9728" max="9728" width="8" style="32" customWidth="1"/>
    <col min="9729" max="9729" width="5.5703125" style="32" customWidth="1"/>
    <col min="9730" max="9730" width="7.28515625" style="32" customWidth="1"/>
    <col min="9731" max="9731" width="22.42578125" style="32" customWidth="1"/>
    <col min="9732" max="9732" width="13.140625" style="32" customWidth="1"/>
    <col min="9733" max="9733" width="14" style="32" customWidth="1"/>
    <col min="9734" max="9734" width="14.28515625" style="32" customWidth="1"/>
    <col min="9735" max="9735" width="15.28515625" style="32" customWidth="1"/>
    <col min="9736" max="9736" width="12" style="32" customWidth="1"/>
    <col min="9737" max="9738" width="14.140625" style="32" customWidth="1"/>
    <col min="9739" max="9739" width="15.140625" style="32" customWidth="1"/>
    <col min="9740" max="9740" width="13" style="32" customWidth="1"/>
    <col min="9741" max="9741" width="13.85546875" style="32" customWidth="1"/>
    <col min="9742" max="9742" width="13.7109375" style="32" customWidth="1"/>
    <col min="9743" max="9743" width="13.28515625" style="32" customWidth="1"/>
    <col min="9744" max="9744" width="13.42578125" style="32" customWidth="1"/>
    <col min="9745" max="9746" width="13.140625" style="32" customWidth="1"/>
    <col min="9747" max="9748" width="12.5703125" style="32" customWidth="1"/>
    <col min="9749" max="9749" width="13.42578125" style="32" customWidth="1"/>
    <col min="9750" max="9750" width="14.28515625" style="32" customWidth="1"/>
    <col min="9751" max="9751" width="12" style="32" customWidth="1"/>
    <col min="9752" max="9752" width="12.140625" style="32" customWidth="1"/>
    <col min="9753" max="9753" width="14.42578125" style="32" customWidth="1"/>
    <col min="9754" max="9754" width="23.42578125" style="32" customWidth="1"/>
    <col min="9755" max="9755" width="12" style="32" customWidth="1"/>
    <col min="9756" max="9983" width="9.140625" style="32"/>
    <col min="9984" max="9984" width="8" style="32" customWidth="1"/>
    <col min="9985" max="9985" width="5.5703125" style="32" customWidth="1"/>
    <col min="9986" max="9986" width="7.28515625" style="32" customWidth="1"/>
    <col min="9987" max="9987" width="22.42578125" style="32" customWidth="1"/>
    <col min="9988" max="9988" width="13.140625" style="32" customWidth="1"/>
    <col min="9989" max="9989" width="14" style="32" customWidth="1"/>
    <col min="9990" max="9990" width="14.28515625" style="32" customWidth="1"/>
    <col min="9991" max="9991" width="15.28515625" style="32" customWidth="1"/>
    <col min="9992" max="9992" width="12" style="32" customWidth="1"/>
    <col min="9993" max="9994" width="14.140625" style="32" customWidth="1"/>
    <col min="9995" max="9995" width="15.140625" style="32" customWidth="1"/>
    <col min="9996" max="9996" width="13" style="32" customWidth="1"/>
    <col min="9997" max="9997" width="13.85546875" style="32" customWidth="1"/>
    <col min="9998" max="9998" width="13.7109375" style="32" customWidth="1"/>
    <col min="9999" max="9999" width="13.28515625" style="32" customWidth="1"/>
    <col min="10000" max="10000" width="13.42578125" style="32" customWidth="1"/>
    <col min="10001" max="10002" width="13.140625" style="32" customWidth="1"/>
    <col min="10003" max="10004" width="12.5703125" style="32" customWidth="1"/>
    <col min="10005" max="10005" width="13.42578125" style="32" customWidth="1"/>
    <col min="10006" max="10006" width="14.28515625" style="32" customWidth="1"/>
    <col min="10007" max="10007" width="12" style="32" customWidth="1"/>
    <col min="10008" max="10008" width="12.140625" style="32" customWidth="1"/>
    <col min="10009" max="10009" width="14.42578125" style="32" customWidth="1"/>
    <col min="10010" max="10010" width="23.42578125" style="32" customWidth="1"/>
    <col min="10011" max="10011" width="12" style="32" customWidth="1"/>
    <col min="10012" max="10239" width="9.140625" style="32"/>
    <col min="10240" max="10240" width="8" style="32" customWidth="1"/>
    <col min="10241" max="10241" width="5.5703125" style="32" customWidth="1"/>
    <col min="10242" max="10242" width="7.28515625" style="32" customWidth="1"/>
    <col min="10243" max="10243" width="22.42578125" style="32" customWidth="1"/>
    <col min="10244" max="10244" width="13.140625" style="32" customWidth="1"/>
    <col min="10245" max="10245" width="14" style="32" customWidth="1"/>
    <col min="10246" max="10246" width="14.28515625" style="32" customWidth="1"/>
    <col min="10247" max="10247" width="15.28515625" style="32" customWidth="1"/>
    <col min="10248" max="10248" width="12" style="32" customWidth="1"/>
    <col min="10249" max="10250" width="14.140625" style="32" customWidth="1"/>
    <col min="10251" max="10251" width="15.140625" style="32" customWidth="1"/>
    <col min="10252" max="10252" width="13" style="32" customWidth="1"/>
    <col min="10253" max="10253" width="13.85546875" style="32" customWidth="1"/>
    <col min="10254" max="10254" width="13.7109375" style="32" customWidth="1"/>
    <col min="10255" max="10255" width="13.28515625" style="32" customWidth="1"/>
    <col min="10256" max="10256" width="13.42578125" style="32" customWidth="1"/>
    <col min="10257" max="10258" width="13.140625" style="32" customWidth="1"/>
    <col min="10259" max="10260" width="12.5703125" style="32" customWidth="1"/>
    <col min="10261" max="10261" width="13.42578125" style="32" customWidth="1"/>
    <col min="10262" max="10262" width="14.28515625" style="32" customWidth="1"/>
    <col min="10263" max="10263" width="12" style="32" customWidth="1"/>
    <col min="10264" max="10264" width="12.140625" style="32" customWidth="1"/>
    <col min="10265" max="10265" width="14.42578125" style="32" customWidth="1"/>
    <col min="10266" max="10266" width="23.42578125" style="32" customWidth="1"/>
    <col min="10267" max="10267" width="12" style="32" customWidth="1"/>
    <col min="10268" max="10495" width="9.140625" style="32"/>
    <col min="10496" max="10496" width="8" style="32" customWidth="1"/>
    <col min="10497" max="10497" width="5.5703125" style="32" customWidth="1"/>
    <col min="10498" max="10498" width="7.28515625" style="32" customWidth="1"/>
    <col min="10499" max="10499" width="22.42578125" style="32" customWidth="1"/>
    <col min="10500" max="10500" width="13.140625" style="32" customWidth="1"/>
    <col min="10501" max="10501" width="14" style="32" customWidth="1"/>
    <col min="10502" max="10502" width="14.28515625" style="32" customWidth="1"/>
    <col min="10503" max="10503" width="15.28515625" style="32" customWidth="1"/>
    <col min="10504" max="10504" width="12" style="32" customWidth="1"/>
    <col min="10505" max="10506" width="14.140625" style="32" customWidth="1"/>
    <col min="10507" max="10507" width="15.140625" style="32" customWidth="1"/>
    <col min="10508" max="10508" width="13" style="32" customWidth="1"/>
    <col min="10509" max="10509" width="13.85546875" style="32" customWidth="1"/>
    <col min="10510" max="10510" width="13.7109375" style="32" customWidth="1"/>
    <col min="10511" max="10511" width="13.28515625" style="32" customWidth="1"/>
    <col min="10512" max="10512" width="13.42578125" style="32" customWidth="1"/>
    <col min="10513" max="10514" width="13.140625" style="32" customWidth="1"/>
    <col min="10515" max="10516" width="12.5703125" style="32" customWidth="1"/>
    <col min="10517" max="10517" width="13.42578125" style="32" customWidth="1"/>
    <col min="10518" max="10518" width="14.28515625" style="32" customWidth="1"/>
    <col min="10519" max="10519" width="12" style="32" customWidth="1"/>
    <col min="10520" max="10520" width="12.140625" style="32" customWidth="1"/>
    <col min="10521" max="10521" width="14.42578125" style="32" customWidth="1"/>
    <col min="10522" max="10522" width="23.42578125" style="32" customWidth="1"/>
    <col min="10523" max="10523" width="12" style="32" customWidth="1"/>
    <col min="10524" max="10751" width="9.140625" style="32"/>
    <col min="10752" max="10752" width="8" style="32" customWidth="1"/>
    <col min="10753" max="10753" width="5.5703125" style="32" customWidth="1"/>
    <col min="10754" max="10754" width="7.28515625" style="32" customWidth="1"/>
    <col min="10755" max="10755" width="22.42578125" style="32" customWidth="1"/>
    <col min="10756" max="10756" width="13.140625" style="32" customWidth="1"/>
    <col min="10757" max="10757" width="14" style="32" customWidth="1"/>
    <col min="10758" max="10758" width="14.28515625" style="32" customWidth="1"/>
    <col min="10759" max="10759" width="15.28515625" style="32" customWidth="1"/>
    <col min="10760" max="10760" width="12" style="32" customWidth="1"/>
    <col min="10761" max="10762" width="14.140625" style="32" customWidth="1"/>
    <col min="10763" max="10763" width="15.140625" style="32" customWidth="1"/>
    <col min="10764" max="10764" width="13" style="32" customWidth="1"/>
    <col min="10765" max="10765" width="13.85546875" style="32" customWidth="1"/>
    <col min="10766" max="10766" width="13.7109375" style="32" customWidth="1"/>
    <col min="10767" max="10767" width="13.28515625" style="32" customWidth="1"/>
    <col min="10768" max="10768" width="13.42578125" style="32" customWidth="1"/>
    <col min="10769" max="10770" width="13.140625" style="32" customWidth="1"/>
    <col min="10771" max="10772" width="12.5703125" style="32" customWidth="1"/>
    <col min="10773" max="10773" width="13.42578125" style="32" customWidth="1"/>
    <col min="10774" max="10774" width="14.28515625" style="32" customWidth="1"/>
    <col min="10775" max="10775" width="12" style="32" customWidth="1"/>
    <col min="10776" max="10776" width="12.140625" style="32" customWidth="1"/>
    <col min="10777" max="10777" width="14.42578125" style="32" customWidth="1"/>
    <col min="10778" max="10778" width="23.42578125" style="32" customWidth="1"/>
    <col min="10779" max="10779" width="12" style="32" customWidth="1"/>
    <col min="10780" max="11007" width="9.140625" style="32"/>
    <col min="11008" max="11008" width="8" style="32" customWidth="1"/>
    <col min="11009" max="11009" width="5.5703125" style="32" customWidth="1"/>
    <col min="11010" max="11010" width="7.28515625" style="32" customWidth="1"/>
    <col min="11011" max="11011" width="22.42578125" style="32" customWidth="1"/>
    <col min="11012" max="11012" width="13.140625" style="32" customWidth="1"/>
    <col min="11013" max="11013" width="14" style="32" customWidth="1"/>
    <col min="11014" max="11014" width="14.28515625" style="32" customWidth="1"/>
    <col min="11015" max="11015" width="15.28515625" style="32" customWidth="1"/>
    <col min="11016" max="11016" width="12" style="32" customWidth="1"/>
    <col min="11017" max="11018" width="14.140625" style="32" customWidth="1"/>
    <col min="11019" max="11019" width="15.140625" style="32" customWidth="1"/>
    <col min="11020" max="11020" width="13" style="32" customWidth="1"/>
    <col min="11021" max="11021" width="13.85546875" style="32" customWidth="1"/>
    <col min="11022" max="11022" width="13.7109375" style="32" customWidth="1"/>
    <col min="11023" max="11023" width="13.28515625" style="32" customWidth="1"/>
    <col min="11024" max="11024" width="13.42578125" style="32" customWidth="1"/>
    <col min="11025" max="11026" width="13.140625" style="32" customWidth="1"/>
    <col min="11027" max="11028" width="12.5703125" style="32" customWidth="1"/>
    <col min="11029" max="11029" width="13.42578125" style="32" customWidth="1"/>
    <col min="11030" max="11030" width="14.28515625" style="32" customWidth="1"/>
    <col min="11031" max="11031" width="12" style="32" customWidth="1"/>
    <col min="11032" max="11032" width="12.140625" style="32" customWidth="1"/>
    <col min="11033" max="11033" width="14.42578125" style="32" customWidth="1"/>
    <col min="11034" max="11034" width="23.42578125" style="32" customWidth="1"/>
    <col min="11035" max="11035" width="12" style="32" customWidth="1"/>
    <col min="11036" max="11263" width="9.140625" style="32"/>
    <col min="11264" max="11264" width="8" style="32" customWidth="1"/>
    <col min="11265" max="11265" width="5.5703125" style="32" customWidth="1"/>
    <col min="11266" max="11266" width="7.28515625" style="32" customWidth="1"/>
    <col min="11267" max="11267" width="22.42578125" style="32" customWidth="1"/>
    <col min="11268" max="11268" width="13.140625" style="32" customWidth="1"/>
    <col min="11269" max="11269" width="14" style="32" customWidth="1"/>
    <col min="11270" max="11270" width="14.28515625" style="32" customWidth="1"/>
    <col min="11271" max="11271" width="15.28515625" style="32" customWidth="1"/>
    <col min="11272" max="11272" width="12" style="32" customWidth="1"/>
    <col min="11273" max="11274" width="14.140625" style="32" customWidth="1"/>
    <col min="11275" max="11275" width="15.140625" style="32" customWidth="1"/>
    <col min="11276" max="11276" width="13" style="32" customWidth="1"/>
    <col min="11277" max="11277" width="13.85546875" style="32" customWidth="1"/>
    <col min="11278" max="11278" width="13.7109375" style="32" customWidth="1"/>
    <col min="11279" max="11279" width="13.28515625" style="32" customWidth="1"/>
    <col min="11280" max="11280" width="13.42578125" style="32" customWidth="1"/>
    <col min="11281" max="11282" width="13.140625" style="32" customWidth="1"/>
    <col min="11283" max="11284" width="12.5703125" style="32" customWidth="1"/>
    <col min="11285" max="11285" width="13.42578125" style="32" customWidth="1"/>
    <col min="11286" max="11286" width="14.28515625" style="32" customWidth="1"/>
    <col min="11287" max="11287" width="12" style="32" customWidth="1"/>
    <col min="11288" max="11288" width="12.140625" style="32" customWidth="1"/>
    <col min="11289" max="11289" width="14.42578125" style="32" customWidth="1"/>
    <col min="11290" max="11290" width="23.42578125" style="32" customWidth="1"/>
    <col min="11291" max="11291" width="12" style="32" customWidth="1"/>
    <col min="11292" max="11519" width="9.140625" style="32"/>
    <col min="11520" max="11520" width="8" style="32" customWidth="1"/>
    <col min="11521" max="11521" width="5.5703125" style="32" customWidth="1"/>
    <col min="11522" max="11522" width="7.28515625" style="32" customWidth="1"/>
    <col min="11523" max="11523" width="22.42578125" style="32" customWidth="1"/>
    <col min="11524" max="11524" width="13.140625" style="32" customWidth="1"/>
    <col min="11525" max="11525" width="14" style="32" customWidth="1"/>
    <col min="11526" max="11526" width="14.28515625" style="32" customWidth="1"/>
    <col min="11527" max="11527" width="15.28515625" style="32" customWidth="1"/>
    <col min="11528" max="11528" width="12" style="32" customWidth="1"/>
    <col min="11529" max="11530" width="14.140625" style="32" customWidth="1"/>
    <col min="11531" max="11531" width="15.140625" style="32" customWidth="1"/>
    <col min="11532" max="11532" width="13" style="32" customWidth="1"/>
    <col min="11533" max="11533" width="13.85546875" style="32" customWidth="1"/>
    <col min="11534" max="11534" width="13.7109375" style="32" customWidth="1"/>
    <col min="11535" max="11535" width="13.28515625" style="32" customWidth="1"/>
    <col min="11536" max="11536" width="13.42578125" style="32" customWidth="1"/>
    <col min="11537" max="11538" width="13.140625" style="32" customWidth="1"/>
    <col min="11539" max="11540" width="12.5703125" style="32" customWidth="1"/>
    <col min="11541" max="11541" width="13.42578125" style="32" customWidth="1"/>
    <col min="11542" max="11542" width="14.28515625" style="32" customWidth="1"/>
    <col min="11543" max="11543" width="12" style="32" customWidth="1"/>
    <col min="11544" max="11544" width="12.140625" style="32" customWidth="1"/>
    <col min="11545" max="11545" width="14.42578125" style="32" customWidth="1"/>
    <col min="11546" max="11546" width="23.42578125" style="32" customWidth="1"/>
    <col min="11547" max="11547" width="12" style="32" customWidth="1"/>
    <col min="11548" max="11775" width="9.140625" style="32"/>
    <col min="11776" max="11776" width="8" style="32" customWidth="1"/>
    <col min="11777" max="11777" width="5.5703125" style="32" customWidth="1"/>
    <col min="11778" max="11778" width="7.28515625" style="32" customWidth="1"/>
    <col min="11779" max="11779" width="22.42578125" style="32" customWidth="1"/>
    <col min="11780" max="11780" width="13.140625" style="32" customWidth="1"/>
    <col min="11781" max="11781" width="14" style="32" customWidth="1"/>
    <col min="11782" max="11782" width="14.28515625" style="32" customWidth="1"/>
    <col min="11783" max="11783" width="15.28515625" style="32" customWidth="1"/>
    <col min="11784" max="11784" width="12" style="32" customWidth="1"/>
    <col min="11785" max="11786" width="14.140625" style="32" customWidth="1"/>
    <col min="11787" max="11787" width="15.140625" style="32" customWidth="1"/>
    <col min="11788" max="11788" width="13" style="32" customWidth="1"/>
    <col min="11789" max="11789" width="13.85546875" style="32" customWidth="1"/>
    <col min="11790" max="11790" width="13.7109375" style="32" customWidth="1"/>
    <col min="11791" max="11791" width="13.28515625" style="32" customWidth="1"/>
    <col min="11792" max="11792" width="13.42578125" style="32" customWidth="1"/>
    <col min="11793" max="11794" width="13.140625" style="32" customWidth="1"/>
    <col min="11795" max="11796" width="12.5703125" style="32" customWidth="1"/>
    <col min="11797" max="11797" width="13.42578125" style="32" customWidth="1"/>
    <col min="11798" max="11798" width="14.28515625" style="32" customWidth="1"/>
    <col min="11799" max="11799" width="12" style="32" customWidth="1"/>
    <col min="11800" max="11800" width="12.140625" style="32" customWidth="1"/>
    <col min="11801" max="11801" width="14.42578125" style="32" customWidth="1"/>
    <col min="11802" max="11802" width="23.42578125" style="32" customWidth="1"/>
    <col min="11803" max="11803" width="12" style="32" customWidth="1"/>
    <col min="11804" max="12031" width="9.140625" style="32"/>
    <col min="12032" max="12032" width="8" style="32" customWidth="1"/>
    <col min="12033" max="12033" width="5.5703125" style="32" customWidth="1"/>
    <col min="12034" max="12034" width="7.28515625" style="32" customWidth="1"/>
    <col min="12035" max="12035" width="22.42578125" style="32" customWidth="1"/>
    <col min="12036" max="12036" width="13.140625" style="32" customWidth="1"/>
    <col min="12037" max="12037" width="14" style="32" customWidth="1"/>
    <col min="12038" max="12038" width="14.28515625" style="32" customWidth="1"/>
    <col min="12039" max="12039" width="15.28515625" style="32" customWidth="1"/>
    <col min="12040" max="12040" width="12" style="32" customWidth="1"/>
    <col min="12041" max="12042" width="14.140625" style="32" customWidth="1"/>
    <col min="12043" max="12043" width="15.140625" style="32" customWidth="1"/>
    <col min="12044" max="12044" width="13" style="32" customWidth="1"/>
    <col min="12045" max="12045" width="13.85546875" style="32" customWidth="1"/>
    <col min="12046" max="12046" width="13.7109375" style="32" customWidth="1"/>
    <col min="12047" max="12047" width="13.28515625" style="32" customWidth="1"/>
    <col min="12048" max="12048" width="13.42578125" style="32" customWidth="1"/>
    <col min="12049" max="12050" width="13.140625" style="32" customWidth="1"/>
    <col min="12051" max="12052" width="12.5703125" style="32" customWidth="1"/>
    <col min="12053" max="12053" width="13.42578125" style="32" customWidth="1"/>
    <col min="12054" max="12054" width="14.28515625" style="32" customWidth="1"/>
    <col min="12055" max="12055" width="12" style="32" customWidth="1"/>
    <col min="12056" max="12056" width="12.140625" style="32" customWidth="1"/>
    <col min="12057" max="12057" width="14.42578125" style="32" customWidth="1"/>
    <col min="12058" max="12058" width="23.42578125" style="32" customWidth="1"/>
    <col min="12059" max="12059" width="12" style="32" customWidth="1"/>
    <col min="12060" max="12287" width="9.140625" style="32"/>
    <col min="12288" max="12288" width="8" style="32" customWidth="1"/>
    <col min="12289" max="12289" width="5.5703125" style="32" customWidth="1"/>
    <col min="12290" max="12290" width="7.28515625" style="32" customWidth="1"/>
    <col min="12291" max="12291" width="22.42578125" style="32" customWidth="1"/>
    <col min="12292" max="12292" width="13.140625" style="32" customWidth="1"/>
    <col min="12293" max="12293" width="14" style="32" customWidth="1"/>
    <col min="12294" max="12294" width="14.28515625" style="32" customWidth="1"/>
    <col min="12295" max="12295" width="15.28515625" style="32" customWidth="1"/>
    <col min="12296" max="12296" width="12" style="32" customWidth="1"/>
    <col min="12297" max="12298" width="14.140625" style="32" customWidth="1"/>
    <col min="12299" max="12299" width="15.140625" style="32" customWidth="1"/>
    <col min="12300" max="12300" width="13" style="32" customWidth="1"/>
    <col min="12301" max="12301" width="13.85546875" style="32" customWidth="1"/>
    <col min="12302" max="12302" width="13.7109375" style="32" customWidth="1"/>
    <col min="12303" max="12303" width="13.28515625" style="32" customWidth="1"/>
    <col min="12304" max="12304" width="13.42578125" style="32" customWidth="1"/>
    <col min="12305" max="12306" width="13.140625" style="32" customWidth="1"/>
    <col min="12307" max="12308" width="12.5703125" style="32" customWidth="1"/>
    <col min="12309" max="12309" width="13.42578125" style="32" customWidth="1"/>
    <col min="12310" max="12310" width="14.28515625" style="32" customWidth="1"/>
    <col min="12311" max="12311" width="12" style="32" customWidth="1"/>
    <col min="12312" max="12312" width="12.140625" style="32" customWidth="1"/>
    <col min="12313" max="12313" width="14.42578125" style="32" customWidth="1"/>
    <col min="12314" max="12314" width="23.42578125" style="32" customWidth="1"/>
    <col min="12315" max="12315" width="12" style="32" customWidth="1"/>
    <col min="12316" max="12543" width="9.140625" style="32"/>
    <col min="12544" max="12544" width="8" style="32" customWidth="1"/>
    <col min="12545" max="12545" width="5.5703125" style="32" customWidth="1"/>
    <col min="12546" max="12546" width="7.28515625" style="32" customWidth="1"/>
    <col min="12547" max="12547" width="22.42578125" style="32" customWidth="1"/>
    <col min="12548" max="12548" width="13.140625" style="32" customWidth="1"/>
    <col min="12549" max="12549" width="14" style="32" customWidth="1"/>
    <col min="12550" max="12550" width="14.28515625" style="32" customWidth="1"/>
    <col min="12551" max="12551" width="15.28515625" style="32" customWidth="1"/>
    <col min="12552" max="12552" width="12" style="32" customWidth="1"/>
    <col min="12553" max="12554" width="14.140625" style="32" customWidth="1"/>
    <col min="12555" max="12555" width="15.140625" style="32" customWidth="1"/>
    <col min="12556" max="12556" width="13" style="32" customWidth="1"/>
    <col min="12557" max="12557" width="13.85546875" style="32" customWidth="1"/>
    <col min="12558" max="12558" width="13.7109375" style="32" customWidth="1"/>
    <col min="12559" max="12559" width="13.28515625" style="32" customWidth="1"/>
    <col min="12560" max="12560" width="13.42578125" style="32" customWidth="1"/>
    <col min="12561" max="12562" width="13.140625" style="32" customWidth="1"/>
    <col min="12563" max="12564" width="12.5703125" style="32" customWidth="1"/>
    <col min="12565" max="12565" width="13.42578125" style="32" customWidth="1"/>
    <col min="12566" max="12566" width="14.28515625" style="32" customWidth="1"/>
    <col min="12567" max="12567" width="12" style="32" customWidth="1"/>
    <col min="12568" max="12568" width="12.140625" style="32" customWidth="1"/>
    <col min="12569" max="12569" width="14.42578125" style="32" customWidth="1"/>
    <col min="12570" max="12570" width="23.42578125" style="32" customWidth="1"/>
    <col min="12571" max="12571" width="12" style="32" customWidth="1"/>
    <col min="12572" max="12799" width="9.140625" style="32"/>
    <col min="12800" max="12800" width="8" style="32" customWidth="1"/>
    <col min="12801" max="12801" width="5.5703125" style="32" customWidth="1"/>
    <col min="12802" max="12802" width="7.28515625" style="32" customWidth="1"/>
    <col min="12803" max="12803" width="22.42578125" style="32" customWidth="1"/>
    <col min="12804" max="12804" width="13.140625" style="32" customWidth="1"/>
    <col min="12805" max="12805" width="14" style="32" customWidth="1"/>
    <col min="12806" max="12806" width="14.28515625" style="32" customWidth="1"/>
    <col min="12807" max="12807" width="15.28515625" style="32" customWidth="1"/>
    <col min="12808" max="12808" width="12" style="32" customWidth="1"/>
    <col min="12809" max="12810" width="14.140625" style="32" customWidth="1"/>
    <col min="12811" max="12811" width="15.140625" style="32" customWidth="1"/>
    <col min="12812" max="12812" width="13" style="32" customWidth="1"/>
    <col min="12813" max="12813" width="13.85546875" style="32" customWidth="1"/>
    <col min="12814" max="12814" width="13.7109375" style="32" customWidth="1"/>
    <col min="12815" max="12815" width="13.28515625" style="32" customWidth="1"/>
    <col min="12816" max="12816" width="13.42578125" style="32" customWidth="1"/>
    <col min="12817" max="12818" width="13.140625" style="32" customWidth="1"/>
    <col min="12819" max="12820" width="12.5703125" style="32" customWidth="1"/>
    <col min="12821" max="12821" width="13.42578125" style="32" customWidth="1"/>
    <col min="12822" max="12822" width="14.28515625" style="32" customWidth="1"/>
    <col min="12823" max="12823" width="12" style="32" customWidth="1"/>
    <col min="12824" max="12824" width="12.140625" style="32" customWidth="1"/>
    <col min="12825" max="12825" width="14.42578125" style="32" customWidth="1"/>
    <col min="12826" max="12826" width="23.42578125" style="32" customWidth="1"/>
    <col min="12827" max="12827" width="12" style="32" customWidth="1"/>
    <col min="12828" max="13055" width="9.140625" style="32"/>
    <col min="13056" max="13056" width="8" style="32" customWidth="1"/>
    <col min="13057" max="13057" width="5.5703125" style="32" customWidth="1"/>
    <col min="13058" max="13058" width="7.28515625" style="32" customWidth="1"/>
    <col min="13059" max="13059" width="22.42578125" style="32" customWidth="1"/>
    <col min="13060" max="13060" width="13.140625" style="32" customWidth="1"/>
    <col min="13061" max="13061" width="14" style="32" customWidth="1"/>
    <col min="13062" max="13062" width="14.28515625" style="32" customWidth="1"/>
    <col min="13063" max="13063" width="15.28515625" style="32" customWidth="1"/>
    <col min="13064" max="13064" width="12" style="32" customWidth="1"/>
    <col min="13065" max="13066" width="14.140625" style="32" customWidth="1"/>
    <col min="13067" max="13067" width="15.140625" style="32" customWidth="1"/>
    <col min="13068" max="13068" width="13" style="32" customWidth="1"/>
    <col min="13069" max="13069" width="13.85546875" style="32" customWidth="1"/>
    <col min="13070" max="13070" width="13.7109375" style="32" customWidth="1"/>
    <col min="13071" max="13071" width="13.28515625" style="32" customWidth="1"/>
    <col min="13072" max="13072" width="13.42578125" style="32" customWidth="1"/>
    <col min="13073" max="13074" width="13.140625" style="32" customWidth="1"/>
    <col min="13075" max="13076" width="12.5703125" style="32" customWidth="1"/>
    <col min="13077" max="13077" width="13.42578125" style="32" customWidth="1"/>
    <col min="13078" max="13078" width="14.28515625" style="32" customWidth="1"/>
    <col min="13079" max="13079" width="12" style="32" customWidth="1"/>
    <col min="13080" max="13080" width="12.140625" style="32" customWidth="1"/>
    <col min="13081" max="13081" width="14.42578125" style="32" customWidth="1"/>
    <col min="13082" max="13082" width="23.42578125" style="32" customWidth="1"/>
    <col min="13083" max="13083" width="12" style="32" customWidth="1"/>
    <col min="13084" max="13311" width="9.140625" style="32"/>
    <col min="13312" max="13312" width="8" style="32" customWidth="1"/>
    <col min="13313" max="13313" width="5.5703125" style="32" customWidth="1"/>
    <col min="13314" max="13314" width="7.28515625" style="32" customWidth="1"/>
    <col min="13315" max="13315" width="22.42578125" style="32" customWidth="1"/>
    <col min="13316" max="13316" width="13.140625" style="32" customWidth="1"/>
    <col min="13317" max="13317" width="14" style="32" customWidth="1"/>
    <col min="13318" max="13318" width="14.28515625" style="32" customWidth="1"/>
    <col min="13319" max="13319" width="15.28515625" style="32" customWidth="1"/>
    <col min="13320" max="13320" width="12" style="32" customWidth="1"/>
    <col min="13321" max="13322" width="14.140625" style="32" customWidth="1"/>
    <col min="13323" max="13323" width="15.140625" style="32" customWidth="1"/>
    <col min="13324" max="13324" width="13" style="32" customWidth="1"/>
    <col min="13325" max="13325" width="13.85546875" style="32" customWidth="1"/>
    <col min="13326" max="13326" width="13.7109375" style="32" customWidth="1"/>
    <col min="13327" max="13327" width="13.28515625" style="32" customWidth="1"/>
    <col min="13328" max="13328" width="13.42578125" style="32" customWidth="1"/>
    <col min="13329" max="13330" width="13.140625" style="32" customWidth="1"/>
    <col min="13331" max="13332" width="12.5703125" style="32" customWidth="1"/>
    <col min="13333" max="13333" width="13.42578125" style="32" customWidth="1"/>
    <col min="13334" max="13334" width="14.28515625" style="32" customWidth="1"/>
    <col min="13335" max="13335" width="12" style="32" customWidth="1"/>
    <col min="13336" max="13336" width="12.140625" style="32" customWidth="1"/>
    <col min="13337" max="13337" width="14.42578125" style="32" customWidth="1"/>
    <col min="13338" max="13338" width="23.42578125" style="32" customWidth="1"/>
    <col min="13339" max="13339" width="12" style="32" customWidth="1"/>
    <col min="13340" max="13567" width="9.140625" style="32"/>
    <col min="13568" max="13568" width="8" style="32" customWidth="1"/>
    <col min="13569" max="13569" width="5.5703125" style="32" customWidth="1"/>
    <col min="13570" max="13570" width="7.28515625" style="32" customWidth="1"/>
    <col min="13571" max="13571" width="22.42578125" style="32" customWidth="1"/>
    <col min="13572" max="13572" width="13.140625" style="32" customWidth="1"/>
    <col min="13573" max="13573" width="14" style="32" customWidth="1"/>
    <col min="13574" max="13574" width="14.28515625" style="32" customWidth="1"/>
    <col min="13575" max="13575" width="15.28515625" style="32" customWidth="1"/>
    <col min="13576" max="13576" width="12" style="32" customWidth="1"/>
    <col min="13577" max="13578" width="14.140625" style="32" customWidth="1"/>
    <col min="13579" max="13579" width="15.140625" style="32" customWidth="1"/>
    <col min="13580" max="13580" width="13" style="32" customWidth="1"/>
    <col min="13581" max="13581" width="13.85546875" style="32" customWidth="1"/>
    <col min="13582" max="13582" width="13.7109375" style="32" customWidth="1"/>
    <col min="13583" max="13583" width="13.28515625" style="32" customWidth="1"/>
    <col min="13584" max="13584" width="13.42578125" style="32" customWidth="1"/>
    <col min="13585" max="13586" width="13.140625" style="32" customWidth="1"/>
    <col min="13587" max="13588" width="12.5703125" style="32" customWidth="1"/>
    <col min="13589" max="13589" width="13.42578125" style="32" customWidth="1"/>
    <col min="13590" max="13590" width="14.28515625" style="32" customWidth="1"/>
    <col min="13591" max="13591" width="12" style="32" customWidth="1"/>
    <col min="13592" max="13592" width="12.140625" style="32" customWidth="1"/>
    <col min="13593" max="13593" width="14.42578125" style="32" customWidth="1"/>
    <col min="13594" max="13594" width="23.42578125" style="32" customWidth="1"/>
    <col min="13595" max="13595" width="12" style="32" customWidth="1"/>
    <col min="13596" max="13823" width="9.140625" style="32"/>
    <col min="13824" max="13824" width="8" style="32" customWidth="1"/>
    <col min="13825" max="13825" width="5.5703125" style="32" customWidth="1"/>
    <col min="13826" max="13826" width="7.28515625" style="32" customWidth="1"/>
    <col min="13827" max="13827" width="22.42578125" style="32" customWidth="1"/>
    <col min="13828" max="13828" width="13.140625" style="32" customWidth="1"/>
    <col min="13829" max="13829" width="14" style="32" customWidth="1"/>
    <col min="13830" max="13830" width="14.28515625" style="32" customWidth="1"/>
    <col min="13831" max="13831" width="15.28515625" style="32" customWidth="1"/>
    <col min="13832" max="13832" width="12" style="32" customWidth="1"/>
    <col min="13833" max="13834" width="14.140625" style="32" customWidth="1"/>
    <col min="13835" max="13835" width="15.140625" style="32" customWidth="1"/>
    <col min="13836" max="13836" width="13" style="32" customWidth="1"/>
    <col min="13837" max="13837" width="13.85546875" style="32" customWidth="1"/>
    <col min="13838" max="13838" width="13.7109375" style="32" customWidth="1"/>
    <col min="13839" max="13839" width="13.28515625" style="32" customWidth="1"/>
    <col min="13840" max="13840" width="13.42578125" style="32" customWidth="1"/>
    <col min="13841" max="13842" width="13.140625" style="32" customWidth="1"/>
    <col min="13843" max="13844" width="12.5703125" style="32" customWidth="1"/>
    <col min="13845" max="13845" width="13.42578125" style="32" customWidth="1"/>
    <col min="13846" max="13846" width="14.28515625" style="32" customWidth="1"/>
    <col min="13847" max="13847" width="12" style="32" customWidth="1"/>
    <col min="13848" max="13848" width="12.140625" style="32" customWidth="1"/>
    <col min="13849" max="13849" width="14.42578125" style="32" customWidth="1"/>
    <col min="13850" max="13850" width="23.42578125" style="32" customWidth="1"/>
    <col min="13851" max="13851" width="12" style="32" customWidth="1"/>
    <col min="13852" max="14079" width="9.140625" style="32"/>
    <col min="14080" max="14080" width="8" style="32" customWidth="1"/>
    <col min="14081" max="14081" width="5.5703125" style="32" customWidth="1"/>
    <col min="14082" max="14082" width="7.28515625" style="32" customWidth="1"/>
    <col min="14083" max="14083" width="22.42578125" style="32" customWidth="1"/>
    <col min="14084" max="14084" width="13.140625" style="32" customWidth="1"/>
    <col min="14085" max="14085" width="14" style="32" customWidth="1"/>
    <col min="14086" max="14086" width="14.28515625" style="32" customWidth="1"/>
    <col min="14087" max="14087" width="15.28515625" style="32" customWidth="1"/>
    <col min="14088" max="14088" width="12" style="32" customWidth="1"/>
    <col min="14089" max="14090" width="14.140625" style="32" customWidth="1"/>
    <col min="14091" max="14091" width="15.140625" style="32" customWidth="1"/>
    <col min="14092" max="14092" width="13" style="32" customWidth="1"/>
    <col min="14093" max="14093" width="13.85546875" style="32" customWidth="1"/>
    <col min="14094" max="14094" width="13.7109375" style="32" customWidth="1"/>
    <col min="14095" max="14095" width="13.28515625" style="32" customWidth="1"/>
    <col min="14096" max="14096" width="13.42578125" style="32" customWidth="1"/>
    <col min="14097" max="14098" width="13.140625" style="32" customWidth="1"/>
    <col min="14099" max="14100" width="12.5703125" style="32" customWidth="1"/>
    <col min="14101" max="14101" width="13.42578125" style="32" customWidth="1"/>
    <col min="14102" max="14102" width="14.28515625" style="32" customWidth="1"/>
    <col min="14103" max="14103" width="12" style="32" customWidth="1"/>
    <col min="14104" max="14104" width="12.140625" style="32" customWidth="1"/>
    <col min="14105" max="14105" width="14.42578125" style="32" customWidth="1"/>
    <col min="14106" max="14106" width="23.42578125" style="32" customWidth="1"/>
    <col min="14107" max="14107" width="12" style="32" customWidth="1"/>
    <col min="14108" max="14335" width="9.140625" style="32"/>
    <col min="14336" max="14336" width="8" style="32" customWidth="1"/>
    <col min="14337" max="14337" width="5.5703125" style="32" customWidth="1"/>
    <col min="14338" max="14338" width="7.28515625" style="32" customWidth="1"/>
    <col min="14339" max="14339" width="22.42578125" style="32" customWidth="1"/>
    <col min="14340" max="14340" width="13.140625" style="32" customWidth="1"/>
    <col min="14341" max="14341" width="14" style="32" customWidth="1"/>
    <col min="14342" max="14342" width="14.28515625" style="32" customWidth="1"/>
    <col min="14343" max="14343" width="15.28515625" style="32" customWidth="1"/>
    <col min="14344" max="14344" width="12" style="32" customWidth="1"/>
    <col min="14345" max="14346" width="14.140625" style="32" customWidth="1"/>
    <col min="14347" max="14347" width="15.140625" style="32" customWidth="1"/>
    <col min="14348" max="14348" width="13" style="32" customWidth="1"/>
    <col min="14349" max="14349" width="13.85546875" style="32" customWidth="1"/>
    <col min="14350" max="14350" width="13.7109375" style="32" customWidth="1"/>
    <col min="14351" max="14351" width="13.28515625" style="32" customWidth="1"/>
    <col min="14352" max="14352" width="13.42578125" style="32" customWidth="1"/>
    <col min="14353" max="14354" width="13.140625" style="32" customWidth="1"/>
    <col min="14355" max="14356" width="12.5703125" style="32" customWidth="1"/>
    <col min="14357" max="14357" width="13.42578125" style="32" customWidth="1"/>
    <col min="14358" max="14358" width="14.28515625" style="32" customWidth="1"/>
    <col min="14359" max="14359" width="12" style="32" customWidth="1"/>
    <col min="14360" max="14360" width="12.140625" style="32" customWidth="1"/>
    <col min="14361" max="14361" width="14.42578125" style="32" customWidth="1"/>
    <col min="14362" max="14362" width="23.42578125" style="32" customWidth="1"/>
    <col min="14363" max="14363" width="12" style="32" customWidth="1"/>
    <col min="14364" max="14591" width="9.140625" style="32"/>
    <col min="14592" max="14592" width="8" style="32" customWidth="1"/>
    <col min="14593" max="14593" width="5.5703125" style="32" customWidth="1"/>
    <col min="14594" max="14594" width="7.28515625" style="32" customWidth="1"/>
    <col min="14595" max="14595" width="22.42578125" style="32" customWidth="1"/>
    <col min="14596" max="14596" width="13.140625" style="32" customWidth="1"/>
    <col min="14597" max="14597" width="14" style="32" customWidth="1"/>
    <col min="14598" max="14598" width="14.28515625" style="32" customWidth="1"/>
    <col min="14599" max="14599" width="15.28515625" style="32" customWidth="1"/>
    <col min="14600" max="14600" width="12" style="32" customWidth="1"/>
    <col min="14601" max="14602" width="14.140625" style="32" customWidth="1"/>
    <col min="14603" max="14603" width="15.140625" style="32" customWidth="1"/>
    <col min="14604" max="14604" width="13" style="32" customWidth="1"/>
    <col min="14605" max="14605" width="13.85546875" style="32" customWidth="1"/>
    <col min="14606" max="14606" width="13.7109375" style="32" customWidth="1"/>
    <col min="14607" max="14607" width="13.28515625" style="32" customWidth="1"/>
    <col min="14608" max="14608" width="13.42578125" style="32" customWidth="1"/>
    <col min="14609" max="14610" width="13.140625" style="32" customWidth="1"/>
    <col min="14611" max="14612" width="12.5703125" style="32" customWidth="1"/>
    <col min="14613" max="14613" width="13.42578125" style="32" customWidth="1"/>
    <col min="14614" max="14614" width="14.28515625" style="32" customWidth="1"/>
    <col min="14615" max="14615" width="12" style="32" customWidth="1"/>
    <col min="14616" max="14616" width="12.140625" style="32" customWidth="1"/>
    <col min="14617" max="14617" width="14.42578125" style="32" customWidth="1"/>
    <col min="14618" max="14618" width="23.42578125" style="32" customWidth="1"/>
    <col min="14619" max="14619" width="12" style="32" customWidth="1"/>
    <col min="14620" max="14847" width="9.140625" style="32"/>
    <col min="14848" max="14848" width="8" style="32" customWidth="1"/>
    <col min="14849" max="14849" width="5.5703125" style="32" customWidth="1"/>
    <col min="14850" max="14850" width="7.28515625" style="32" customWidth="1"/>
    <col min="14851" max="14851" width="22.42578125" style="32" customWidth="1"/>
    <col min="14852" max="14852" width="13.140625" style="32" customWidth="1"/>
    <col min="14853" max="14853" width="14" style="32" customWidth="1"/>
    <col min="14854" max="14854" width="14.28515625" style="32" customWidth="1"/>
    <col min="14855" max="14855" width="15.28515625" style="32" customWidth="1"/>
    <col min="14856" max="14856" width="12" style="32" customWidth="1"/>
    <col min="14857" max="14858" width="14.140625" style="32" customWidth="1"/>
    <col min="14859" max="14859" width="15.140625" style="32" customWidth="1"/>
    <col min="14860" max="14860" width="13" style="32" customWidth="1"/>
    <col min="14861" max="14861" width="13.85546875" style="32" customWidth="1"/>
    <col min="14862" max="14862" width="13.7109375" style="32" customWidth="1"/>
    <col min="14863" max="14863" width="13.28515625" style="32" customWidth="1"/>
    <col min="14864" max="14864" width="13.42578125" style="32" customWidth="1"/>
    <col min="14865" max="14866" width="13.140625" style="32" customWidth="1"/>
    <col min="14867" max="14868" width="12.5703125" style="32" customWidth="1"/>
    <col min="14869" max="14869" width="13.42578125" style="32" customWidth="1"/>
    <col min="14870" max="14870" width="14.28515625" style="32" customWidth="1"/>
    <col min="14871" max="14871" width="12" style="32" customWidth="1"/>
    <col min="14872" max="14872" width="12.140625" style="32" customWidth="1"/>
    <col min="14873" max="14873" width="14.42578125" style="32" customWidth="1"/>
    <col min="14874" max="14874" width="23.42578125" style="32" customWidth="1"/>
    <col min="14875" max="14875" width="12" style="32" customWidth="1"/>
    <col min="14876" max="15103" width="9.140625" style="32"/>
    <col min="15104" max="15104" width="8" style="32" customWidth="1"/>
    <col min="15105" max="15105" width="5.5703125" style="32" customWidth="1"/>
    <col min="15106" max="15106" width="7.28515625" style="32" customWidth="1"/>
    <col min="15107" max="15107" width="22.42578125" style="32" customWidth="1"/>
    <col min="15108" max="15108" width="13.140625" style="32" customWidth="1"/>
    <col min="15109" max="15109" width="14" style="32" customWidth="1"/>
    <col min="15110" max="15110" width="14.28515625" style="32" customWidth="1"/>
    <col min="15111" max="15111" width="15.28515625" style="32" customWidth="1"/>
    <col min="15112" max="15112" width="12" style="32" customWidth="1"/>
    <col min="15113" max="15114" width="14.140625" style="32" customWidth="1"/>
    <col min="15115" max="15115" width="15.140625" style="32" customWidth="1"/>
    <col min="15116" max="15116" width="13" style="32" customWidth="1"/>
    <col min="15117" max="15117" width="13.85546875" style="32" customWidth="1"/>
    <col min="15118" max="15118" width="13.7109375" style="32" customWidth="1"/>
    <col min="15119" max="15119" width="13.28515625" style="32" customWidth="1"/>
    <col min="15120" max="15120" width="13.42578125" style="32" customWidth="1"/>
    <col min="15121" max="15122" width="13.140625" style="32" customWidth="1"/>
    <col min="15123" max="15124" width="12.5703125" style="32" customWidth="1"/>
    <col min="15125" max="15125" width="13.42578125" style="32" customWidth="1"/>
    <col min="15126" max="15126" width="14.28515625" style="32" customWidth="1"/>
    <col min="15127" max="15127" width="12" style="32" customWidth="1"/>
    <col min="15128" max="15128" width="12.140625" style="32" customWidth="1"/>
    <col min="15129" max="15129" width="14.42578125" style="32" customWidth="1"/>
    <col min="15130" max="15130" width="23.42578125" style="32" customWidth="1"/>
    <col min="15131" max="15131" width="12" style="32" customWidth="1"/>
    <col min="15132" max="15359" width="9.140625" style="32"/>
    <col min="15360" max="15360" width="8" style="32" customWidth="1"/>
    <col min="15361" max="15361" width="5.5703125" style="32" customWidth="1"/>
    <col min="15362" max="15362" width="7.28515625" style="32" customWidth="1"/>
    <col min="15363" max="15363" width="22.42578125" style="32" customWidth="1"/>
    <col min="15364" max="15364" width="13.140625" style="32" customWidth="1"/>
    <col min="15365" max="15365" width="14" style="32" customWidth="1"/>
    <col min="15366" max="15366" width="14.28515625" style="32" customWidth="1"/>
    <col min="15367" max="15367" width="15.28515625" style="32" customWidth="1"/>
    <col min="15368" max="15368" width="12" style="32" customWidth="1"/>
    <col min="15369" max="15370" width="14.140625" style="32" customWidth="1"/>
    <col min="15371" max="15371" width="15.140625" style="32" customWidth="1"/>
    <col min="15372" max="15372" width="13" style="32" customWidth="1"/>
    <col min="15373" max="15373" width="13.85546875" style="32" customWidth="1"/>
    <col min="15374" max="15374" width="13.7109375" style="32" customWidth="1"/>
    <col min="15375" max="15375" width="13.28515625" style="32" customWidth="1"/>
    <col min="15376" max="15376" width="13.42578125" style="32" customWidth="1"/>
    <col min="15377" max="15378" width="13.140625" style="32" customWidth="1"/>
    <col min="15379" max="15380" width="12.5703125" style="32" customWidth="1"/>
    <col min="15381" max="15381" width="13.42578125" style="32" customWidth="1"/>
    <col min="15382" max="15382" width="14.28515625" style="32" customWidth="1"/>
    <col min="15383" max="15383" width="12" style="32" customWidth="1"/>
    <col min="15384" max="15384" width="12.140625" style="32" customWidth="1"/>
    <col min="15385" max="15385" width="14.42578125" style="32" customWidth="1"/>
    <col min="15386" max="15386" width="23.42578125" style="32" customWidth="1"/>
    <col min="15387" max="15387" width="12" style="32" customWidth="1"/>
    <col min="15388" max="15615" width="9.140625" style="32"/>
    <col min="15616" max="15616" width="8" style="32" customWidth="1"/>
    <col min="15617" max="15617" width="5.5703125" style="32" customWidth="1"/>
    <col min="15618" max="15618" width="7.28515625" style="32" customWidth="1"/>
    <col min="15619" max="15619" width="22.42578125" style="32" customWidth="1"/>
    <col min="15620" max="15620" width="13.140625" style="32" customWidth="1"/>
    <col min="15621" max="15621" width="14" style="32" customWidth="1"/>
    <col min="15622" max="15622" width="14.28515625" style="32" customWidth="1"/>
    <col min="15623" max="15623" width="15.28515625" style="32" customWidth="1"/>
    <col min="15624" max="15624" width="12" style="32" customWidth="1"/>
    <col min="15625" max="15626" width="14.140625" style="32" customWidth="1"/>
    <col min="15627" max="15627" width="15.140625" style="32" customWidth="1"/>
    <col min="15628" max="15628" width="13" style="32" customWidth="1"/>
    <col min="15629" max="15629" width="13.85546875" style="32" customWidth="1"/>
    <col min="15630" max="15630" width="13.7109375" style="32" customWidth="1"/>
    <col min="15631" max="15631" width="13.28515625" style="32" customWidth="1"/>
    <col min="15632" max="15632" width="13.42578125" style="32" customWidth="1"/>
    <col min="15633" max="15634" width="13.140625" style="32" customWidth="1"/>
    <col min="15635" max="15636" width="12.5703125" style="32" customWidth="1"/>
    <col min="15637" max="15637" width="13.42578125" style="32" customWidth="1"/>
    <col min="15638" max="15638" width="14.28515625" style="32" customWidth="1"/>
    <col min="15639" max="15639" width="12" style="32" customWidth="1"/>
    <col min="15640" max="15640" width="12.140625" style="32" customWidth="1"/>
    <col min="15641" max="15641" width="14.42578125" style="32" customWidth="1"/>
    <col min="15642" max="15642" width="23.42578125" style="32" customWidth="1"/>
    <col min="15643" max="15643" width="12" style="32" customWidth="1"/>
    <col min="15644" max="15871" width="9.140625" style="32"/>
    <col min="15872" max="15872" width="8" style="32" customWidth="1"/>
    <col min="15873" max="15873" width="5.5703125" style="32" customWidth="1"/>
    <col min="15874" max="15874" width="7.28515625" style="32" customWidth="1"/>
    <col min="15875" max="15875" width="22.42578125" style="32" customWidth="1"/>
    <col min="15876" max="15876" width="13.140625" style="32" customWidth="1"/>
    <col min="15877" max="15877" width="14" style="32" customWidth="1"/>
    <col min="15878" max="15878" width="14.28515625" style="32" customWidth="1"/>
    <col min="15879" max="15879" width="15.28515625" style="32" customWidth="1"/>
    <col min="15880" max="15880" width="12" style="32" customWidth="1"/>
    <col min="15881" max="15882" width="14.140625" style="32" customWidth="1"/>
    <col min="15883" max="15883" width="15.140625" style="32" customWidth="1"/>
    <col min="15884" max="15884" width="13" style="32" customWidth="1"/>
    <col min="15885" max="15885" width="13.85546875" style="32" customWidth="1"/>
    <col min="15886" max="15886" width="13.7109375" style="32" customWidth="1"/>
    <col min="15887" max="15887" width="13.28515625" style="32" customWidth="1"/>
    <col min="15888" max="15888" width="13.42578125" style="32" customWidth="1"/>
    <col min="15889" max="15890" width="13.140625" style="32" customWidth="1"/>
    <col min="15891" max="15892" width="12.5703125" style="32" customWidth="1"/>
    <col min="15893" max="15893" width="13.42578125" style="32" customWidth="1"/>
    <col min="15894" max="15894" width="14.28515625" style="32" customWidth="1"/>
    <col min="15895" max="15895" width="12" style="32" customWidth="1"/>
    <col min="15896" max="15896" width="12.140625" style="32" customWidth="1"/>
    <col min="15897" max="15897" width="14.42578125" style="32" customWidth="1"/>
    <col min="15898" max="15898" width="23.42578125" style="32" customWidth="1"/>
    <col min="15899" max="15899" width="12" style="32" customWidth="1"/>
    <col min="15900" max="16127" width="9.140625" style="32"/>
    <col min="16128" max="16128" width="8" style="32" customWidth="1"/>
    <col min="16129" max="16129" width="5.5703125" style="32" customWidth="1"/>
    <col min="16130" max="16130" width="7.28515625" style="32" customWidth="1"/>
    <col min="16131" max="16131" width="22.42578125" style="32" customWidth="1"/>
    <col min="16132" max="16132" width="13.140625" style="32" customWidth="1"/>
    <col min="16133" max="16133" width="14" style="32" customWidth="1"/>
    <col min="16134" max="16134" width="14.28515625" style="32" customWidth="1"/>
    <col min="16135" max="16135" width="15.28515625" style="32" customWidth="1"/>
    <col min="16136" max="16136" width="12" style="32" customWidth="1"/>
    <col min="16137" max="16138" width="14.140625" style="32" customWidth="1"/>
    <col min="16139" max="16139" width="15.140625" style="32" customWidth="1"/>
    <col min="16140" max="16140" width="13" style="32" customWidth="1"/>
    <col min="16141" max="16141" width="13.85546875" style="32" customWidth="1"/>
    <col min="16142" max="16142" width="13.7109375" style="32" customWidth="1"/>
    <col min="16143" max="16143" width="13.28515625" style="32" customWidth="1"/>
    <col min="16144" max="16144" width="13.42578125" style="32" customWidth="1"/>
    <col min="16145" max="16146" width="13.140625" style="32" customWidth="1"/>
    <col min="16147" max="16148" width="12.5703125" style="32" customWidth="1"/>
    <col min="16149" max="16149" width="13.42578125" style="32" customWidth="1"/>
    <col min="16150" max="16150" width="14.28515625" style="32" customWidth="1"/>
    <col min="16151" max="16151" width="12" style="32" customWidth="1"/>
    <col min="16152" max="16152" width="12.140625" style="32" customWidth="1"/>
    <col min="16153" max="16153" width="14.42578125" style="32" customWidth="1"/>
    <col min="16154" max="16154" width="23.42578125" style="32" customWidth="1"/>
    <col min="16155" max="16155" width="12" style="32" customWidth="1"/>
    <col min="16156" max="16384" width="9.140625" style="32"/>
  </cols>
  <sheetData>
    <row r="1" spans="1:27" x14ac:dyDescent="0.25">
      <c r="L1" s="33"/>
      <c r="O1" s="687" t="s">
        <v>472</v>
      </c>
      <c r="P1" s="687"/>
      <c r="Q1" s="34"/>
      <c r="R1" s="34"/>
      <c r="S1" s="34"/>
      <c r="T1" s="34"/>
    </row>
    <row r="2" spans="1:27" ht="15.75" customHeight="1" x14ac:dyDescent="0.25">
      <c r="K2" s="562"/>
      <c r="L2" s="562"/>
      <c r="M2" s="562"/>
      <c r="N2" s="562"/>
      <c r="O2" s="562"/>
      <c r="P2" s="418"/>
      <c r="Q2" s="418"/>
      <c r="R2" s="418"/>
      <c r="S2" s="418"/>
      <c r="T2" s="418"/>
    </row>
    <row r="3" spans="1:27" ht="15.75" customHeight="1" x14ac:dyDescent="0.3"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6"/>
    </row>
    <row r="4" spans="1:27" ht="15.75" customHeight="1" x14ac:dyDescent="0.3">
      <c r="B4" s="590" t="s">
        <v>413</v>
      </c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6"/>
    </row>
    <row r="5" spans="1:27" x14ac:dyDescent="0.25">
      <c r="K5" s="591"/>
      <c r="L5" s="591"/>
      <c r="M5" s="591"/>
      <c r="N5" s="591"/>
      <c r="O5" s="591"/>
      <c r="P5" s="591"/>
      <c r="Q5" s="37"/>
      <c r="R5" s="37"/>
      <c r="S5" s="37"/>
      <c r="T5" s="37"/>
      <c r="U5" s="592"/>
      <c r="V5" s="592"/>
      <c r="W5" s="592"/>
      <c r="X5" s="592"/>
      <c r="Y5" s="592"/>
      <c r="Z5" s="592"/>
      <c r="AA5" s="592"/>
    </row>
    <row r="6" spans="1:27" ht="18" customHeight="1" thickBot="1" x14ac:dyDescent="0.3">
      <c r="O6" s="38" t="s">
        <v>100</v>
      </c>
    </row>
    <row r="7" spans="1:27" ht="26.25" customHeight="1" thickBot="1" x14ac:dyDescent="0.3">
      <c r="A7" s="264" t="s">
        <v>106</v>
      </c>
      <c r="B7" s="263" t="s">
        <v>111</v>
      </c>
      <c r="C7" s="39" t="s">
        <v>101</v>
      </c>
      <c r="D7" s="593" t="s">
        <v>112</v>
      </c>
      <c r="E7" s="594"/>
      <c r="F7" s="594"/>
      <c r="G7" s="594"/>
      <c r="H7" s="594"/>
      <c r="I7" s="595"/>
      <c r="J7" s="593" t="s">
        <v>113</v>
      </c>
      <c r="K7" s="594"/>
      <c r="L7" s="595"/>
      <c r="M7" s="600" t="s">
        <v>110</v>
      </c>
      <c r="N7" s="596" t="s">
        <v>336</v>
      </c>
      <c r="O7" s="598" t="s">
        <v>115</v>
      </c>
    </row>
    <row r="8" spans="1:27" ht="69.75" customHeight="1" thickBot="1" x14ac:dyDescent="0.3">
      <c r="A8" s="265"/>
      <c r="B8" s="251"/>
      <c r="C8" s="40"/>
      <c r="D8" s="41" t="s">
        <v>116</v>
      </c>
      <c r="E8" s="42" t="s">
        <v>117</v>
      </c>
      <c r="F8" s="42" t="s">
        <v>107</v>
      </c>
      <c r="G8" s="42" t="s">
        <v>118</v>
      </c>
      <c r="H8" s="42" t="s">
        <v>451</v>
      </c>
      <c r="I8" s="459" t="s">
        <v>450</v>
      </c>
      <c r="J8" s="42" t="s">
        <v>119</v>
      </c>
      <c r="K8" s="42" t="s">
        <v>120</v>
      </c>
      <c r="L8" s="42" t="s">
        <v>109</v>
      </c>
      <c r="M8" s="601"/>
      <c r="N8" s="597"/>
      <c r="O8" s="599"/>
      <c r="P8" s="43"/>
      <c r="Q8" s="43"/>
      <c r="R8" s="43"/>
      <c r="S8" s="43"/>
      <c r="T8" s="43"/>
      <c r="U8" s="603"/>
      <c r="V8" s="603"/>
      <c r="W8" s="44"/>
      <c r="X8" s="44"/>
      <c r="Y8" s="44"/>
    </row>
    <row r="9" spans="1:27" ht="21" hidden="1" customHeight="1" x14ac:dyDescent="0.25">
      <c r="A9" s="265"/>
      <c r="B9" s="252" t="s">
        <v>121</v>
      </c>
      <c r="C9" s="46"/>
      <c r="D9" s="47"/>
      <c r="E9" s="47"/>
      <c r="F9" s="47"/>
      <c r="G9" s="47"/>
      <c r="H9" s="47"/>
      <c r="I9" s="458"/>
      <c r="J9" s="47"/>
      <c r="K9" s="47"/>
      <c r="L9" s="47"/>
      <c r="M9" s="47"/>
      <c r="N9" s="47"/>
      <c r="O9" s="48"/>
    </row>
    <row r="10" spans="1:27" ht="46.5" customHeight="1" x14ac:dyDescent="0.25">
      <c r="A10" s="265" t="s">
        <v>39</v>
      </c>
      <c r="B10" s="253" t="s">
        <v>442</v>
      </c>
      <c r="C10" s="240" t="s">
        <v>299</v>
      </c>
      <c r="D10" s="47">
        <v>9889756</v>
      </c>
      <c r="E10" s="244">
        <v>1288668</v>
      </c>
      <c r="F10" s="47">
        <v>6420000</v>
      </c>
      <c r="G10" s="47"/>
      <c r="H10" s="47"/>
      <c r="I10" s="47"/>
      <c r="J10" s="47"/>
      <c r="K10" s="47"/>
      <c r="L10" s="47"/>
      <c r="M10" s="47"/>
      <c r="N10" s="47"/>
      <c r="O10" s="48">
        <f>SUM(D10:N10)</f>
        <v>17598424</v>
      </c>
    </row>
    <row r="11" spans="1:27" ht="47.65" customHeight="1" x14ac:dyDescent="0.25">
      <c r="A11" s="265" t="s">
        <v>41</v>
      </c>
      <c r="B11" s="253" t="s">
        <v>298</v>
      </c>
      <c r="C11" s="240" t="s">
        <v>300</v>
      </c>
      <c r="D11" s="49">
        <v>2383000</v>
      </c>
      <c r="E11" s="49">
        <v>311230</v>
      </c>
      <c r="F11" s="47">
        <v>95000</v>
      </c>
      <c r="G11" s="49"/>
      <c r="H11" s="49"/>
      <c r="I11" s="49"/>
      <c r="J11" s="49"/>
      <c r="K11" s="49"/>
      <c r="L11" s="49"/>
      <c r="M11" s="49"/>
      <c r="N11" s="49"/>
      <c r="O11" s="48">
        <f t="shared" ref="O11:O32" si="0">SUM(D11:N11)</f>
        <v>2789230</v>
      </c>
    </row>
    <row r="12" spans="1:27" ht="47.65" customHeight="1" x14ac:dyDescent="0.25">
      <c r="A12" s="265" t="s">
        <v>42</v>
      </c>
      <c r="B12" s="425" t="s">
        <v>414</v>
      </c>
      <c r="C12" s="240" t="s">
        <v>415</v>
      </c>
      <c r="D12" s="49"/>
      <c r="E12" s="49"/>
      <c r="F12" s="47">
        <v>635000</v>
      </c>
      <c r="G12" s="49"/>
      <c r="H12" s="49"/>
      <c r="I12" s="49"/>
      <c r="J12" s="49"/>
      <c r="K12" s="49"/>
      <c r="L12" s="49"/>
      <c r="M12" s="49"/>
      <c r="N12" s="49"/>
      <c r="O12" s="48">
        <f t="shared" si="0"/>
        <v>635000</v>
      </c>
    </row>
    <row r="13" spans="1:27" ht="47.65" customHeight="1" x14ac:dyDescent="0.25">
      <c r="A13" s="265" t="s">
        <v>44</v>
      </c>
      <c r="B13" s="254" t="s">
        <v>333</v>
      </c>
      <c r="C13" s="245" t="s">
        <v>317</v>
      </c>
      <c r="D13" s="242"/>
      <c r="E13" s="242"/>
      <c r="F13" s="243">
        <v>5000</v>
      </c>
      <c r="G13" s="242"/>
      <c r="H13" s="47">
        <v>310540</v>
      </c>
      <c r="I13" s="457"/>
      <c r="J13" s="49"/>
      <c r="K13" s="49"/>
      <c r="L13" s="49"/>
      <c r="M13" s="49">
        <v>1376273</v>
      </c>
      <c r="N13" s="49"/>
      <c r="O13" s="48">
        <f t="shared" si="0"/>
        <v>1691813</v>
      </c>
    </row>
    <row r="14" spans="1:27" ht="37.5" customHeight="1" x14ac:dyDescent="0.25">
      <c r="A14" s="265" t="s">
        <v>46</v>
      </c>
      <c r="B14" s="253" t="s">
        <v>334</v>
      </c>
      <c r="C14" s="240" t="s">
        <v>302</v>
      </c>
      <c r="D14" s="47"/>
      <c r="E14" s="47"/>
      <c r="F14" s="47"/>
      <c r="G14" s="47"/>
      <c r="H14" s="428">
        <v>1813936</v>
      </c>
      <c r="I14" s="457"/>
      <c r="J14" s="47"/>
      <c r="K14" s="47"/>
      <c r="L14" s="47"/>
      <c r="M14" s="47"/>
      <c r="N14" s="47"/>
      <c r="O14" s="48">
        <f t="shared" si="0"/>
        <v>1813936</v>
      </c>
    </row>
    <row r="15" spans="1:27" ht="36.75" customHeight="1" x14ac:dyDescent="0.25">
      <c r="A15" s="265" t="s">
        <v>48</v>
      </c>
      <c r="B15" s="255" t="s">
        <v>327</v>
      </c>
      <c r="C15" s="427" t="s">
        <v>303</v>
      </c>
      <c r="D15" s="428">
        <v>570000</v>
      </c>
      <c r="E15" s="428">
        <v>26675</v>
      </c>
      <c r="F15" s="47"/>
      <c r="G15" s="47"/>
      <c r="H15" s="47"/>
      <c r="I15" s="47"/>
      <c r="J15" s="47"/>
      <c r="K15" s="47"/>
      <c r="L15" s="47"/>
      <c r="M15" s="47"/>
      <c r="N15" s="47"/>
      <c r="O15" s="48">
        <f t="shared" si="0"/>
        <v>596675</v>
      </c>
    </row>
    <row r="16" spans="1:27" ht="29.25" customHeight="1" x14ac:dyDescent="0.25">
      <c r="A16" s="265" t="s">
        <v>49</v>
      </c>
      <c r="B16" s="255" t="s">
        <v>328</v>
      </c>
      <c r="C16" s="427" t="s">
        <v>304</v>
      </c>
      <c r="D16" s="428">
        <v>7290000</v>
      </c>
      <c r="E16" s="428">
        <v>473850</v>
      </c>
      <c r="F16" s="47">
        <v>1272000</v>
      </c>
      <c r="G16" s="47"/>
      <c r="H16" s="47"/>
      <c r="I16" s="47"/>
      <c r="J16" s="47">
        <v>559000</v>
      </c>
      <c r="K16" s="47"/>
      <c r="L16" s="47"/>
      <c r="M16" s="47"/>
      <c r="N16" s="47"/>
      <c r="O16" s="48">
        <f t="shared" si="0"/>
        <v>9594850</v>
      </c>
    </row>
    <row r="17" spans="1:15" ht="28.5" customHeight="1" x14ac:dyDescent="0.25">
      <c r="A17" s="265" t="s">
        <v>50</v>
      </c>
      <c r="B17" s="253" t="s">
        <v>122</v>
      </c>
      <c r="C17" s="240" t="s">
        <v>318</v>
      </c>
      <c r="D17" s="47"/>
      <c r="E17" s="47"/>
      <c r="F17" s="47">
        <v>3750000</v>
      </c>
      <c r="G17" s="47"/>
      <c r="H17" s="47"/>
      <c r="I17" s="47"/>
      <c r="J17" s="47"/>
      <c r="K17" s="47"/>
      <c r="L17" s="47"/>
      <c r="M17" s="47"/>
      <c r="N17" s="47"/>
      <c r="O17" s="48">
        <f t="shared" si="0"/>
        <v>3750000</v>
      </c>
    </row>
    <row r="18" spans="1:15" ht="35.25" customHeight="1" x14ac:dyDescent="0.25">
      <c r="A18" s="265" t="s">
        <v>52</v>
      </c>
      <c r="B18" s="253" t="s">
        <v>335</v>
      </c>
      <c r="C18" s="427" t="s">
        <v>331</v>
      </c>
      <c r="D18" s="47"/>
      <c r="E18" s="47"/>
      <c r="F18" s="47">
        <f>1149484+95250</f>
        <v>1244734</v>
      </c>
      <c r="G18" s="47"/>
      <c r="H18" s="47"/>
      <c r="I18" s="47"/>
      <c r="J18" s="51">
        <v>62626760</v>
      </c>
      <c r="K18" s="47">
        <v>29686387</v>
      </c>
      <c r="L18" s="47"/>
      <c r="M18" s="47"/>
      <c r="N18" s="47"/>
      <c r="O18" s="48">
        <f>SUM(D18:N18)</f>
        <v>93557881</v>
      </c>
    </row>
    <row r="19" spans="1:15" ht="49.5" customHeight="1" x14ac:dyDescent="0.25">
      <c r="A19" s="265" t="s">
        <v>54</v>
      </c>
      <c r="B19" s="256" t="s">
        <v>123</v>
      </c>
      <c r="C19" s="240" t="s">
        <v>332</v>
      </c>
      <c r="D19" s="428">
        <v>532381</v>
      </c>
      <c r="E19" s="428">
        <v>69210</v>
      </c>
      <c r="F19" s="47">
        <v>7033982</v>
      </c>
      <c r="G19" s="47"/>
      <c r="H19" s="47"/>
      <c r="I19" s="47"/>
      <c r="J19" s="47"/>
      <c r="K19" s="47"/>
      <c r="L19" s="47"/>
      <c r="M19" s="47"/>
      <c r="N19" s="428">
        <v>15130000</v>
      </c>
      <c r="O19" s="48">
        <f t="shared" si="0"/>
        <v>22765573</v>
      </c>
    </row>
    <row r="20" spans="1:15" ht="33" customHeight="1" x14ac:dyDescent="0.25">
      <c r="A20" s="265" t="s">
        <v>55</v>
      </c>
      <c r="B20" s="257" t="s">
        <v>305</v>
      </c>
      <c r="C20" s="240" t="s">
        <v>319</v>
      </c>
      <c r="D20" s="47">
        <v>4883499</v>
      </c>
      <c r="E20" s="47">
        <v>630705</v>
      </c>
      <c r="F20" s="47">
        <v>6253000</v>
      </c>
      <c r="G20" s="47"/>
      <c r="H20" s="47"/>
      <c r="I20" s="47"/>
      <c r="J20" s="47"/>
      <c r="K20" s="47"/>
      <c r="L20" s="47"/>
      <c r="M20" s="47"/>
      <c r="N20" s="47"/>
      <c r="O20" s="48">
        <f t="shared" si="0"/>
        <v>11767204</v>
      </c>
    </row>
    <row r="21" spans="1:15" ht="44.25" customHeight="1" x14ac:dyDescent="0.25">
      <c r="A21" s="265" t="s">
        <v>56</v>
      </c>
      <c r="B21" s="256" t="s">
        <v>321</v>
      </c>
      <c r="C21" s="240" t="s">
        <v>320</v>
      </c>
      <c r="D21" s="47">
        <v>960000</v>
      </c>
      <c r="E21" s="47">
        <v>124800</v>
      </c>
      <c r="F21" s="47">
        <v>190000</v>
      </c>
      <c r="G21" s="47"/>
      <c r="H21" s="47"/>
      <c r="I21" s="47"/>
      <c r="J21" s="47"/>
      <c r="K21" s="47"/>
      <c r="L21" s="47"/>
      <c r="M21" s="47"/>
      <c r="N21" s="47"/>
      <c r="O21" s="48">
        <f t="shared" si="0"/>
        <v>1274800</v>
      </c>
    </row>
    <row r="22" spans="1:15" ht="21.95" hidden="1" customHeight="1" thickBot="1" x14ac:dyDescent="0.3">
      <c r="A22" s="265" t="s">
        <v>57</v>
      </c>
      <c r="B22" s="258" t="s">
        <v>124</v>
      </c>
      <c r="C22" s="240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>
        <f t="shared" si="0"/>
        <v>0</v>
      </c>
    </row>
    <row r="23" spans="1:15" ht="21" hidden="1" customHeight="1" x14ac:dyDescent="0.25">
      <c r="A23" s="265" t="s">
        <v>58</v>
      </c>
      <c r="B23" s="259"/>
      <c r="C23" s="240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>
        <f t="shared" si="0"/>
        <v>0</v>
      </c>
    </row>
    <row r="24" spans="1:15" ht="33.75" customHeight="1" x14ac:dyDescent="0.25">
      <c r="A24" s="469">
        <v>13</v>
      </c>
      <c r="B24" s="261" t="s">
        <v>17</v>
      </c>
      <c r="C24" s="240" t="s">
        <v>322</v>
      </c>
      <c r="D24" s="49">
        <v>2383000</v>
      </c>
      <c r="E24" s="49">
        <v>311230</v>
      </c>
      <c r="F24" s="47">
        <v>133000</v>
      </c>
      <c r="G24" s="47"/>
      <c r="H24" s="47"/>
      <c r="I24" s="47"/>
      <c r="J24" s="47"/>
      <c r="K24" s="47"/>
      <c r="L24" s="47"/>
      <c r="M24" s="47"/>
      <c r="N24" s="47"/>
      <c r="O24" s="48">
        <f t="shared" si="0"/>
        <v>2827230</v>
      </c>
    </row>
    <row r="25" spans="1:15" ht="45.75" customHeight="1" x14ac:dyDescent="0.25">
      <c r="A25" s="469">
        <v>14</v>
      </c>
      <c r="B25" s="262" t="s">
        <v>103</v>
      </c>
      <c r="C25" s="240" t="s">
        <v>323</v>
      </c>
      <c r="D25" s="47"/>
      <c r="E25" s="47"/>
      <c r="F25" s="47">
        <v>3100000</v>
      </c>
      <c r="G25" s="47"/>
      <c r="H25" s="47"/>
      <c r="I25" s="47" t="s">
        <v>99</v>
      </c>
      <c r="J25" s="47"/>
      <c r="K25" s="47"/>
      <c r="L25" s="47"/>
      <c r="M25" s="47"/>
      <c r="N25" s="47"/>
      <c r="O25" s="48">
        <f t="shared" si="0"/>
        <v>3100000</v>
      </c>
    </row>
    <row r="26" spans="1:15" ht="37.5" customHeight="1" x14ac:dyDescent="0.25">
      <c r="A26" s="469">
        <v>15</v>
      </c>
      <c r="B26" s="253" t="s">
        <v>309</v>
      </c>
      <c r="C26" s="240" t="s">
        <v>324</v>
      </c>
      <c r="D26" s="47"/>
      <c r="E26" s="47"/>
      <c r="F26" s="47"/>
      <c r="G26" s="47"/>
      <c r="H26" s="47">
        <v>300000</v>
      </c>
      <c r="I26" s="457"/>
      <c r="J26" s="47"/>
      <c r="K26" s="47"/>
      <c r="L26" s="47"/>
      <c r="M26" s="47"/>
      <c r="N26" s="47"/>
      <c r="O26" s="48">
        <f>SUM(D26:N26)</f>
        <v>300000</v>
      </c>
    </row>
    <row r="27" spans="1:15" ht="31.5" customHeight="1" x14ac:dyDescent="0.25">
      <c r="A27" s="469">
        <v>16</v>
      </c>
      <c r="B27" s="256" t="s">
        <v>125</v>
      </c>
      <c r="C27" s="240" t="s">
        <v>325</v>
      </c>
      <c r="D27" s="51"/>
      <c r="E27" s="51"/>
      <c r="F27" s="51">
        <v>200000</v>
      </c>
      <c r="G27" s="51"/>
      <c r="H27" s="51"/>
      <c r="I27" s="47"/>
      <c r="J27" s="51" t="s">
        <v>99</v>
      </c>
      <c r="K27" s="51"/>
      <c r="L27" s="47"/>
      <c r="M27" s="47"/>
      <c r="N27" s="47"/>
      <c r="O27" s="48">
        <f t="shared" si="0"/>
        <v>200000</v>
      </c>
    </row>
    <row r="28" spans="1:15" ht="31.5" customHeight="1" x14ac:dyDescent="0.25">
      <c r="A28" s="469">
        <v>17</v>
      </c>
      <c r="B28" s="256" t="s">
        <v>21</v>
      </c>
      <c r="C28" s="240" t="s">
        <v>326</v>
      </c>
      <c r="D28" s="51"/>
      <c r="E28" s="51"/>
      <c r="F28" s="51">
        <v>7800000</v>
      </c>
      <c r="G28" s="51"/>
      <c r="H28" s="51"/>
      <c r="I28" s="51"/>
      <c r="J28" s="51"/>
      <c r="K28" s="51"/>
      <c r="L28" s="47"/>
      <c r="M28" s="47"/>
      <c r="N28" s="47"/>
      <c r="O28" s="48">
        <f t="shared" si="0"/>
        <v>7800000</v>
      </c>
    </row>
    <row r="29" spans="1:15" ht="31.5" customHeight="1" x14ac:dyDescent="0.25">
      <c r="A29" s="469">
        <v>18</v>
      </c>
      <c r="B29" s="256" t="s">
        <v>22</v>
      </c>
      <c r="C29" s="240" t="s">
        <v>330</v>
      </c>
      <c r="D29" s="51">
        <v>2383000</v>
      </c>
      <c r="E29" s="51">
        <v>311230</v>
      </c>
      <c r="F29" s="51">
        <v>25000</v>
      </c>
      <c r="G29" s="51"/>
      <c r="H29" s="51"/>
      <c r="I29" s="51"/>
      <c r="J29" s="51"/>
      <c r="K29" s="51"/>
      <c r="L29" s="47"/>
      <c r="M29" s="47"/>
      <c r="N29" s="47"/>
      <c r="O29" s="48">
        <f t="shared" si="0"/>
        <v>2719230</v>
      </c>
    </row>
    <row r="30" spans="1:15" ht="31.5" customHeight="1" x14ac:dyDescent="0.25">
      <c r="A30" s="469">
        <v>19</v>
      </c>
      <c r="B30" s="426" t="s">
        <v>410</v>
      </c>
      <c r="C30" s="240" t="s">
        <v>416</v>
      </c>
      <c r="D30" s="51">
        <v>3229000</v>
      </c>
      <c r="E30" s="51">
        <v>422770</v>
      </c>
      <c r="F30" s="51">
        <v>1221000</v>
      </c>
      <c r="G30" s="51"/>
      <c r="H30" s="51"/>
      <c r="I30" s="51"/>
      <c r="J30" s="51"/>
      <c r="K30" s="51"/>
      <c r="L30" s="47"/>
      <c r="M30" s="47"/>
      <c r="N30" s="47"/>
      <c r="O30" s="48">
        <f t="shared" si="0"/>
        <v>4872770</v>
      </c>
    </row>
    <row r="31" spans="1:15" ht="40.5" customHeight="1" x14ac:dyDescent="0.25">
      <c r="A31" s="469">
        <v>20</v>
      </c>
      <c r="B31" s="260" t="s">
        <v>108</v>
      </c>
      <c r="C31" s="240" t="s">
        <v>329</v>
      </c>
      <c r="D31" s="47"/>
      <c r="E31" s="47"/>
      <c r="F31" s="428">
        <v>200000</v>
      </c>
      <c r="G31" s="428">
        <v>4265000</v>
      </c>
      <c r="H31" s="428"/>
      <c r="I31" s="47">
        <v>240000</v>
      </c>
      <c r="J31" s="47"/>
      <c r="K31" s="47"/>
      <c r="L31" s="47"/>
      <c r="M31" s="47"/>
      <c r="N31" s="47"/>
      <c r="O31" s="48">
        <f>SUM(D31:N31)</f>
        <v>4705000</v>
      </c>
    </row>
    <row r="32" spans="1:15" s="36" customFormat="1" ht="32.25" customHeight="1" thickBot="1" x14ac:dyDescent="0.35">
      <c r="A32" s="268"/>
      <c r="B32" s="337" t="s">
        <v>36</v>
      </c>
      <c r="C32" s="250"/>
      <c r="D32" s="266">
        <f t="shared" ref="D32:K32" si="1">SUM(D10:D31)</f>
        <v>34503636</v>
      </c>
      <c r="E32" s="266">
        <f t="shared" si="1"/>
        <v>3970368</v>
      </c>
      <c r="F32" s="266">
        <f t="shared" si="1"/>
        <v>39577716</v>
      </c>
      <c r="G32" s="266">
        <f t="shared" si="1"/>
        <v>4265000</v>
      </c>
      <c r="H32" s="266">
        <f>SUM(H10:H31)</f>
        <v>2424476</v>
      </c>
      <c r="I32" s="266">
        <f t="shared" si="1"/>
        <v>240000</v>
      </c>
      <c r="J32" s="266">
        <f t="shared" si="1"/>
        <v>63185760</v>
      </c>
      <c r="K32" s="266">
        <f t="shared" si="1"/>
        <v>29686387</v>
      </c>
      <c r="L32" s="341">
        <v>0</v>
      </c>
      <c r="M32" s="266">
        <f>SUM(M10:M31)</f>
        <v>1376273</v>
      </c>
      <c r="N32" s="266">
        <f>SUM(N10:N31)</f>
        <v>15130000</v>
      </c>
      <c r="O32" s="267">
        <f t="shared" si="0"/>
        <v>194359616</v>
      </c>
    </row>
    <row r="34" spans="2:15" x14ac:dyDescent="0.25">
      <c r="B34" s="52"/>
      <c r="C34" s="52"/>
      <c r="D34" s="604"/>
      <c r="E34" s="604"/>
      <c r="F34" s="53"/>
      <c r="G34" s="605"/>
      <c r="H34" s="605"/>
      <c r="I34" s="605"/>
      <c r="J34" s="43"/>
      <c r="K34" s="605"/>
      <c r="L34" s="605"/>
      <c r="M34" s="43"/>
      <c r="N34" s="54"/>
      <c r="O34" s="54"/>
    </row>
    <row r="35" spans="2:15" x14ac:dyDescent="0.25">
      <c r="B35" s="246"/>
      <c r="C35" s="50"/>
      <c r="D35" s="602"/>
      <c r="E35" s="602"/>
      <c r="F35" s="45"/>
      <c r="G35" s="602"/>
      <c r="H35" s="602"/>
      <c r="I35" s="602"/>
      <c r="J35" s="45"/>
      <c r="K35" s="602"/>
      <c r="L35" s="602"/>
      <c r="M35" s="45"/>
      <c r="N35" s="602"/>
      <c r="O35" s="602"/>
    </row>
  </sheetData>
  <mergeCells count="18">
    <mergeCell ref="D35:E35"/>
    <mergeCell ref="G35:I35"/>
    <mergeCell ref="K35:L35"/>
    <mergeCell ref="N35:O35"/>
    <mergeCell ref="U8:V8"/>
    <mergeCell ref="D34:E34"/>
    <mergeCell ref="G34:I34"/>
    <mergeCell ref="K34:L34"/>
    <mergeCell ref="D7:I7"/>
    <mergeCell ref="N7:N8"/>
    <mergeCell ref="O7:O8"/>
    <mergeCell ref="J7:L7"/>
    <mergeCell ref="M7:M8"/>
    <mergeCell ref="B3:O3"/>
    <mergeCell ref="B4:O4"/>
    <mergeCell ref="K5:P5"/>
    <mergeCell ref="U5:AA5"/>
    <mergeCell ref="K2:O2"/>
  </mergeCells>
  <phoneticPr fontId="46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K34"/>
  <sheetViews>
    <sheetView view="pageBreakPreview" topLeftCell="B1" zoomScaleSheetLayoutView="100" workbookViewId="0">
      <selection activeCell="D3" sqref="D3"/>
    </sheetView>
  </sheetViews>
  <sheetFormatPr defaultRowHeight="12.75" x14ac:dyDescent="0.25"/>
  <cols>
    <col min="1" max="1" width="8.42578125" style="10" hidden="1" customWidth="1"/>
    <col min="2" max="2" width="9.5703125" style="10" customWidth="1"/>
    <col min="3" max="3" width="47.5703125" style="11" customWidth="1"/>
    <col min="4" max="4" width="30" style="10" customWidth="1"/>
    <col min="5" max="5" width="18.28515625" style="10" customWidth="1"/>
    <col min="6" max="257" width="9.140625" style="10"/>
    <col min="258" max="258" width="0" style="10" hidden="1" customWidth="1"/>
    <col min="259" max="259" width="47.5703125" style="10" customWidth="1"/>
    <col min="260" max="260" width="30" style="10" customWidth="1"/>
    <col min="261" max="261" width="18.28515625" style="10" customWidth="1"/>
    <col min="262" max="513" width="9.140625" style="10"/>
    <col min="514" max="514" width="0" style="10" hidden="1" customWidth="1"/>
    <col min="515" max="515" width="47.5703125" style="10" customWidth="1"/>
    <col min="516" max="516" width="30" style="10" customWidth="1"/>
    <col min="517" max="517" width="18.28515625" style="10" customWidth="1"/>
    <col min="518" max="769" width="9.140625" style="10"/>
    <col min="770" max="770" width="0" style="10" hidden="1" customWidth="1"/>
    <col min="771" max="771" width="47.5703125" style="10" customWidth="1"/>
    <col min="772" max="772" width="30" style="10" customWidth="1"/>
    <col min="773" max="773" width="18.28515625" style="10" customWidth="1"/>
    <col min="774" max="1025" width="9.140625" style="10"/>
    <col min="1026" max="1026" width="0" style="10" hidden="1" customWidth="1"/>
    <col min="1027" max="1027" width="47.5703125" style="10" customWidth="1"/>
    <col min="1028" max="1028" width="30" style="10" customWidth="1"/>
    <col min="1029" max="1029" width="18.28515625" style="10" customWidth="1"/>
    <col min="1030" max="1281" width="9.140625" style="10"/>
    <col min="1282" max="1282" width="0" style="10" hidden="1" customWidth="1"/>
    <col min="1283" max="1283" width="47.5703125" style="10" customWidth="1"/>
    <col min="1284" max="1284" width="30" style="10" customWidth="1"/>
    <col min="1285" max="1285" width="18.28515625" style="10" customWidth="1"/>
    <col min="1286" max="1537" width="9.140625" style="10"/>
    <col min="1538" max="1538" width="0" style="10" hidden="1" customWidth="1"/>
    <col min="1539" max="1539" width="47.5703125" style="10" customWidth="1"/>
    <col min="1540" max="1540" width="30" style="10" customWidth="1"/>
    <col min="1541" max="1541" width="18.28515625" style="10" customWidth="1"/>
    <col min="1542" max="1793" width="9.140625" style="10"/>
    <col min="1794" max="1794" width="0" style="10" hidden="1" customWidth="1"/>
    <col min="1795" max="1795" width="47.5703125" style="10" customWidth="1"/>
    <col min="1796" max="1796" width="30" style="10" customWidth="1"/>
    <col min="1797" max="1797" width="18.28515625" style="10" customWidth="1"/>
    <col min="1798" max="2049" width="9.140625" style="10"/>
    <col min="2050" max="2050" width="0" style="10" hidden="1" customWidth="1"/>
    <col min="2051" max="2051" width="47.5703125" style="10" customWidth="1"/>
    <col min="2052" max="2052" width="30" style="10" customWidth="1"/>
    <col min="2053" max="2053" width="18.28515625" style="10" customWidth="1"/>
    <col min="2054" max="2305" width="9.140625" style="10"/>
    <col min="2306" max="2306" width="0" style="10" hidden="1" customWidth="1"/>
    <col min="2307" max="2307" width="47.5703125" style="10" customWidth="1"/>
    <col min="2308" max="2308" width="30" style="10" customWidth="1"/>
    <col min="2309" max="2309" width="18.28515625" style="10" customWidth="1"/>
    <col min="2310" max="2561" width="9.140625" style="10"/>
    <col min="2562" max="2562" width="0" style="10" hidden="1" customWidth="1"/>
    <col min="2563" max="2563" width="47.5703125" style="10" customWidth="1"/>
    <col min="2564" max="2564" width="30" style="10" customWidth="1"/>
    <col min="2565" max="2565" width="18.28515625" style="10" customWidth="1"/>
    <col min="2566" max="2817" width="9.140625" style="10"/>
    <col min="2818" max="2818" width="0" style="10" hidden="1" customWidth="1"/>
    <col min="2819" max="2819" width="47.5703125" style="10" customWidth="1"/>
    <col min="2820" max="2820" width="30" style="10" customWidth="1"/>
    <col min="2821" max="2821" width="18.28515625" style="10" customWidth="1"/>
    <col min="2822" max="3073" width="9.140625" style="10"/>
    <col min="3074" max="3074" width="0" style="10" hidden="1" customWidth="1"/>
    <col min="3075" max="3075" width="47.5703125" style="10" customWidth="1"/>
    <col min="3076" max="3076" width="30" style="10" customWidth="1"/>
    <col min="3077" max="3077" width="18.28515625" style="10" customWidth="1"/>
    <col min="3078" max="3329" width="9.140625" style="10"/>
    <col min="3330" max="3330" width="0" style="10" hidden="1" customWidth="1"/>
    <col min="3331" max="3331" width="47.5703125" style="10" customWidth="1"/>
    <col min="3332" max="3332" width="30" style="10" customWidth="1"/>
    <col min="3333" max="3333" width="18.28515625" style="10" customWidth="1"/>
    <col min="3334" max="3585" width="9.140625" style="10"/>
    <col min="3586" max="3586" width="0" style="10" hidden="1" customWidth="1"/>
    <col min="3587" max="3587" width="47.5703125" style="10" customWidth="1"/>
    <col min="3588" max="3588" width="30" style="10" customWidth="1"/>
    <col min="3589" max="3589" width="18.28515625" style="10" customWidth="1"/>
    <col min="3590" max="3841" width="9.140625" style="10"/>
    <col min="3842" max="3842" width="0" style="10" hidden="1" customWidth="1"/>
    <col min="3843" max="3843" width="47.5703125" style="10" customWidth="1"/>
    <col min="3844" max="3844" width="30" style="10" customWidth="1"/>
    <col min="3845" max="3845" width="18.28515625" style="10" customWidth="1"/>
    <col min="3846" max="4097" width="9.140625" style="10"/>
    <col min="4098" max="4098" width="0" style="10" hidden="1" customWidth="1"/>
    <col min="4099" max="4099" width="47.5703125" style="10" customWidth="1"/>
    <col min="4100" max="4100" width="30" style="10" customWidth="1"/>
    <col min="4101" max="4101" width="18.28515625" style="10" customWidth="1"/>
    <col min="4102" max="4353" width="9.140625" style="10"/>
    <col min="4354" max="4354" width="0" style="10" hidden="1" customWidth="1"/>
    <col min="4355" max="4355" width="47.5703125" style="10" customWidth="1"/>
    <col min="4356" max="4356" width="30" style="10" customWidth="1"/>
    <col min="4357" max="4357" width="18.28515625" style="10" customWidth="1"/>
    <col min="4358" max="4609" width="9.140625" style="10"/>
    <col min="4610" max="4610" width="0" style="10" hidden="1" customWidth="1"/>
    <col min="4611" max="4611" width="47.5703125" style="10" customWidth="1"/>
    <col min="4612" max="4612" width="30" style="10" customWidth="1"/>
    <col min="4613" max="4613" width="18.28515625" style="10" customWidth="1"/>
    <col min="4614" max="4865" width="9.140625" style="10"/>
    <col min="4866" max="4866" width="0" style="10" hidden="1" customWidth="1"/>
    <col min="4867" max="4867" width="47.5703125" style="10" customWidth="1"/>
    <col min="4868" max="4868" width="30" style="10" customWidth="1"/>
    <col min="4869" max="4869" width="18.28515625" style="10" customWidth="1"/>
    <col min="4870" max="5121" width="9.140625" style="10"/>
    <col min="5122" max="5122" width="0" style="10" hidden="1" customWidth="1"/>
    <col min="5123" max="5123" width="47.5703125" style="10" customWidth="1"/>
    <col min="5124" max="5124" width="30" style="10" customWidth="1"/>
    <col min="5125" max="5125" width="18.28515625" style="10" customWidth="1"/>
    <col min="5126" max="5377" width="9.140625" style="10"/>
    <col min="5378" max="5378" width="0" style="10" hidden="1" customWidth="1"/>
    <col min="5379" max="5379" width="47.5703125" style="10" customWidth="1"/>
    <col min="5380" max="5380" width="30" style="10" customWidth="1"/>
    <col min="5381" max="5381" width="18.28515625" style="10" customWidth="1"/>
    <col min="5382" max="5633" width="9.140625" style="10"/>
    <col min="5634" max="5634" width="0" style="10" hidden="1" customWidth="1"/>
    <col min="5635" max="5635" width="47.5703125" style="10" customWidth="1"/>
    <col min="5636" max="5636" width="30" style="10" customWidth="1"/>
    <col min="5637" max="5637" width="18.28515625" style="10" customWidth="1"/>
    <col min="5638" max="5889" width="9.140625" style="10"/>
    <col min="5890" max="5890" width="0" style="10" hidden="1" customWidth="1"/>
    <col min="5891" max="5891" width="47.5703125" style="10" customWidth="1"/>
    <col min="5892" max="5892" width="30" style="10" customWidth="1"/>
    <col min="5893" max="5893" width="18.28515625" style="10" customWidth="1"/>
    <col min="5894" max="6145" width="9.140625" style="10"/>
    <col min="6146" max="6146" width="0" style="10" hidden="1" customWidth="1"/>
    <col min="6147" max="6147" width="47.5703125" style="10" customWidth="1"/>
    <col min="6148" max="6148" width="30" style="10" customWidth="1"/>
    <col min="6149" max="6149" width="18.28515625" style="10" customWidth="1"/>
    <col min="6150" max="6401" width="9.140625" style="10"/>
    <col min="6402" max="6402" width="0" style="10" hidden="1" customWidth="1"/>
    <col min="6403" max="6403" width="47.5703125" style="10" customWidth="1"/>
    <col min="6404" max="6404" width="30" style="10" customWidth="1"/>
    <col min="6405" max="6405" width="18.28515625" style="10" customWidth="1"/>
    <col min="6406" max="6657" width="9.140625" style="10"/>
    <col min="6658" max="6658" width="0" style="10" hidden="1" customWidth="1"/>
    <col min="6659" max="6659" width="47.5703125" style="10" customWidth="1"/>
    <col min="6660" max="6660" width="30" style="10" customWidth="1"/>
    <col min="6661" max="6661" width="18.28515625" style="10" customWidth="1"/>
    <col min="6662" max="6913" width="9.140625" style="10"/>
    <col min="6914" max="6914" width="0" style="10" hidden="1" customWidth="1"/>
    <col min="6915" max="6915" width="47.5703125" style="10" customWidth="1"/>
    <col min="6916" max="6916" width="30" style="10" customWidth="1"/>
    <col min="6917" max="6917" width="18.28515625" style="10" customWidth="1"/>
    <col min="6918" max="7169" width="9.140625" style="10"/>
    <col min="7170" max="7170" width="0" style="10" hidden="1" customWidth="1"/>
    <col min="7171" max="7171" width="47.5703125" style="10" customWidth="1"/>
    <col min="7172" max="7172" width="30" style="10" customWidth="1"/>
    <col min="7173" max="7173" width="18.28515625" style="10" customWidth="1"/>
    <col min="7174" max="7425" width="9.140625" style="10"/>
    <col min="7426" max="7426" width="0" style="10" hidden="1" customWidth="1"/>
    <col min="7427" max="7427" width="47.5703125" style="10" customWidth="1"/>
    <col min="7428" max="7428" width="30" style="10" customWidth="1"/>
    <col min="7429" max="7429" width="18.28515625" style="10" customWidth="1"/>
    <col min="7430" max="7681" width="9.140625" style="10"/>
    <col min="7682" max="7682" width="0" style="10" hidden="1" customWidth="1"/>
    <col min="7683" max="7683" width="47.5703125" style="10" customWidth="1"/>
    <col min="7684" max="7684" width="30" style="10" customWidth="1"/>
    <col min="7685" max="7685" width="18.28515625" style="10" customWidth="1"/>
    <col min="7686" max="7937" width="9.140625" style="10"/>
    <col min="7938" max="7938" width="0" style="10" hidden="1" customWidth="1"/>
    <col min="7939" max="7939" width="47.5703125" style="10" customWidth="1"/>
    <col min="7940" max="7940" width="30" style="10" customWidth="1"/>
    <col min="7941" max="7941" width="18.28515625" style="10" customWidth="1"/>
    <col min="7942" max="8193" width="9.140625" style="10"/>
    <col min="8194" max="8194" width="0" style="10" hidden="1" customWidth="1"/>
    <col min="8195" max="8195" width="47.5703125" style="10" customWidth="1"/>
    <col min="8196" max="8196" width="30" style="10" customWidth="1"/>
    <col min="8197" max="8197" width="18.28515625" style="10" customWidth="1"/>
    <col min="8198" max="8449" width="9.140625" style="10"/>
    <col min="8450" max="8450" width="0" style="10" hidden="1" customWidth="1"/>
    <col min="8451" max="8451" width="47.5703125" style="10" customWidth="1"/>
    <col min="8452" max="8452" width="30" style="10" customWidth="1"/>
    <col min="8453" max="8453" width="18.28515625" style="10" customWidth="1"/>
    <col min="8454" max="8705" width="9.140625" style="10"/>
    <col min="8706" max="8706" width="0" style="10" hidden="1" customWidth="1"/>
    <col min="8707" max="8707" width="47.5703125" style="10" customWidth="1"/>
    <col min="8708" max="8708" width="30" style="10" customWidth="1"/>
    <col min="8709" max="8709" width="18.28515625" style="10" customWidth="1"/>
    <col min="8710" max="8961" width="9.140625" style="10"/>
    <col min="8962" max="8962" width="0" style="10" hidden="1" customWidth="1"/>
    <col min="8963" max="8963" width="47.5703125" style="10" customWidth="1"/>
    <col min="8964" max="8964" width="30" style="10" customWidth="1"/>
    <col min="8965" max="8965" width="18.28515625" style="10" customWidth="1"/>
    <col min="8966" max="9217" width="9.140625" style="10"/>
    <col min="9218" max="9218" width="0" style="10" hidden="1" customWidth="1"/>
    <col min="9219" max="9219" width="47.5703125" style="10" customWidth="1"/>
    <col min="9220" max="9220" width="30" style="10" customWidth="1"/>
    <col min="9221" max="9221" width="18.28515625" style="10" customWidth="1"/>
    <col min="9222" max="9473" width="9.140625" style="10"/>
    <col min="9474" max="9474" width="0" style="10" hidden="1" customWidth="1"/>
    <col min="9475" max="9475" width="47.5703125" style="10" customWidth="1"/>
    <col min="9476" max="9476" width="30" style="10" customWidth="1"/>
    <col min="9477" max="9477" width="18.28515625" style="10" customWidth="1"/>
    <col min="9478" max="9729" width="9.140625" style="10"/>
    <col min="9730" max="9730" width="0" style="10" hidden="1" customWidth="1"/>
    <col min="9731" max="9731" width="47.5703125" style="10" customWidth="1"/>
    <col min="9732" max="9732" width="30" style="10" customWidth="1"/>
    <col min="9733" max="9733" width="18.28515625" style="10" customWidth="1"/>
    <col min="9734" max="9985" width="9.140625" style="10"/>
    <col min="9986" max="9986" width="0" style="10" hidden="1" customWidth="1"/>
    <col min="9987" max="9987" width="47.5703125" style="10" customWidth="1"/>
    <col min="9988" max="9988" width="30" style="10" customWidth="1"/>
    <col min="9989" max="9989" width="18.28515625" style="10" customWidth="1"/>
    <col min="9990" max="10241" width="9.140625" style="10"/>
    <col min="10242" max="10242" width="0" style="10" hidden="1" customWidth="1"/>
    <col min="10243" max="10243" width="47.5703125" style="10" customWidth="1"/>
    <col min="10244" max="10244" width="30" style="10" customWidth="1"/>
    <col min="10245" max="10245" width="18.28515625" style="10" customWidth="1"/>
    <col min="10246" max="10497" width="9.140625" style="10"/>
    <col min="10498" max="10498" width="0" style="10" hidden="1" customWidth="1"/>
    <col min="10499" max="10499" width="47.5703125" style="10" customWidth="1"/>
    <col min="10500" max="10500" width="30" style="10" customWidth="1"/>
    <col min="10501" max="10501" width="18.28515625" style="10" customWidth="1"/>
    <col min="10502" max="10753" width="9.140625" style="10"/>
    <col min="10754" max="10754" width="0" style="10" hidden="1" customWidth="1"/>
    <col min="10755" max="10755" width="47.5703125" style="10" customWidth="1"/>
    <col min="10756" max="10756" width="30" style="10" customWidth="1"/>
    <col min="10757" max="10757" width="18.28515625" style="10" customWidth="1"/>
    <col min="10758" max="11009" width="9.140625" style="10"/>
    <col min="11010" max="11010" width="0" style="10" hidden="1" customWidth="1"/>
    <col min="11011" max="11011" width="47.5703125" style="10" customWidth="1"/>
    <col min="11012" max="11012" width="30" style="10" customWidth="1"/>
    <col min="11013" max="11013" width="18.28515625" style="10" customWidth="1"/>
    <col min="11014" max="11265" width="9.140625" style="10"/>
    <col min="11266" max="11266" width="0" style="10" hidden="1" customWidth="1"/>
    <col min="11267" max="11267" width="47.5703125" style="10" customWidth="1"/>
    <col min="11268" max="11268" width="30" style="10" customWidth="1"/>
    <col min="11269" max="11269" width="18.28515625" style="10" customWidth="1"/>
    <col min="11270" max="11521" width="9.140625" style="10"/>
    <col min="11522" max="11522" width="0" style="10" hidden="1" customWidth="1"/>
    <col min="11523" max="11523" width="47.5703125" style="10" customWidth="1"/>
    <col min="11524" max="11524" width="30" style="10" customWidth="1"/>
    <col min="11525" max="11525" width="18.28515625" style="10" customWidth="1"/>
    <col min="11526" max="11777" width="9.140625" style="10"/>
    <col min="11778" max="11778" width="0" style="10" hidden="1" customWidth="1"/>
    <col min="11779" max="11779" width="47.5703125" style="10" customWidth="1"/>
    <col min="11780" max="11780" width="30" style="10" customWidth="1"/>
    <col min="11781" max="11781" width="18.28515625" style="10" customWidth="1"/>
    <col min="11782" max="12033" width="9.140625" style="10"/>
    <col min="12034" max="12034" width="0" style="10" hidden="1" customWidth="1"/>
    <col min="12035" max="12035" width="47.5703125" style="10" customWidth="1"/>
    <col min="12036" max="12036" width="30" style="10" customWidth="1"/>
    <col min="12037" max="12037" width="18.28515625" style="10" customWidth="1"/>
    <col min="12038" max="12289" width="9.140625" style="10"/>
    <col min="12290" max="12290" width="0" style="10" hidden="1" customWidth="1"/>
    <col min="12291" max="12291" width="47.5703125" style="10" customWidth="1"/>
    <col min="12292" max="12292" width="30" style="10" customWidth="1"/>
    <col min="12293" max="12293" width="18.28515625" style="10" customWidth="1"/>
    <col min="12294" max="12545" width="9.140625" style="10"/>
    <col min="12546" max="12546" width="0" style="10" hidden="1" customWidth="1"/>
    <col min="12547" max="12547" width="47.5703125" style="10" customWidth="1"/>
    <col min="12548" max="12548" width="30" style="10" customWidth="1"/>
    <col min="12549" max="12549" width="18.28515625" style="10" customWidth="1"/>
    <col min="12550" max="12801" width="9.140625" style="10"/>
    <col min="12802" max="12802" width="0" style="10" hidden="1" customWidth="1"/>
    <col min="12803" max="12803" width="47.5703125" style="10" customWidth="1"/>
    <col min="12804" max="12804" width="30" style="10" customWidth="1"/>
    <col min="12805" max="12805" width="18.28515625" style="10" customWidth="1"/>
    <col min="12806" max="13057" width="9.140625" style="10"/>
    <col min="13058" max="13058" width="0" style="10" hidden="1" customWidth="1"/>
    <col min="13059" max="13059" width="47.5703125" style="10" customWidth="1"/>
    <col min="13060" max="13060" width="30" style="10" customWidth="1"/>
    <col min="13061" max="13061" width="18.28515625" style="10" customWidth="1"/>
    <col min="13062" max="13313" width="9.140625" style="10"/>
    <col min="13314" max="13314" width="0" style="10" hidden="1" customWidth="1"/>
    <col min="13315" max="13315" width="47.5703125" style="10" customWidth="1"/>
    <col min="13316" max="13316" width="30" style="10" customWidth="1"/>
    <col min="13317" max="13317" width="18.28515625" style="10" customWidth="1"/>
    <col min="13318" max="13569" width="9.140625" style="10"/>
    <col min="13570" max="13570" width="0" style="10" hidden="1" customWidth="1"/>
    <col min="13571" max="13571" width="47.5703125" style="10" customWidth="1"/>
    <col min="13572" max="13572" width="30" style="10" customWidth="1"/>
    <col min="13573" max="13573" width="18.28515625" style="10" customWidth="1"/>
    <col min="13574" max="13825" width="9.140625" style="10"/>
    <col min="13826" max="13826" width="0" style="10" hidden="1" customWidth="1"/>
    <col min="13827" max="13827" width="47.5703125" style="10" customWidth="1"/>
    <col min="13828" max="13828" width="30" style="10" customWidth="1"/>
    <col min="13829" max="13829" width="18.28515625" style="10" customWidth="1"/>
    <col min="13830" max="14081" width="9.140625" style="10"/>
    <col min="14082" max="14082" width="0" style="10" hidden="1" customWidth="1"/>
    <col min="14083" max="14083" width="47.5703125" style="10" customWidth="1"/>
    <col min="14084" max="14084" width="30" style="10" customWidth="1"/>
    <col min="14085" max="14085" width="18.28515625" style="10" customWidth="1"/>
    <col min="14086" max="14337" width="9.140625" style="10"/>
    <col min="14338" max="14338" width="0" style="10" hidden="1" customWidth="1"/>
    <col min="14339" max="14339" width="47.5703125" style="10" customWidth="1"/>
    <col min="14340" max="14340" width="30" style="10" customWidth="1"/>
    <col min="14341" max="14341" width="18.28515625" style="10" customWidth="1"/>
    <col min="14342" max="14593" width="9.140625" style="10"/>
    <col min="14594" max="14594" width="0" style="10" hidden="1" customWidth="1"/>
    <col min="14595" max="14595" width="47.5703125" style="10" customWidth="1"/>
    <col min="14596" max="14596" width="30" style="10" customWidth="1"/>
    <col min="14597" max="14597" width="18.28515625" style="10" customWidth="1"/>
    <col min="14598" max="14849" width="9.140625" style="10"/>
    <col min="14850" max="14850" width="0" style="10" hidden="1" customWidth="1"/>
    <col min="14851" max="14851" width="47.5703125" style="10" customWidth="1"/>
    <col min="14852" max="14852" width="30" style="10" customWidth="1"/>
    <col min="14853" max="14853" width="18.28515625" style="10" customWidth="1"/>
    <col min="14854" max="15105" width="9.140625" style="10"/>
    <col min="15106" max="15106" width="0" style="10" hidden="1" customWidth="1"/>
    <col min="15107" max="15107" width="47.5703125" style="10" customWidth="1"/>
    <col min="15108" max="15108" width="30" style="10" customWidth="1"/>
    <col min="15109" max="15109" width="18.28515625" style="10" customWidth="1"/>
    <col min="15110" max="15361" width="9.140625" style="10"/>
    <col min="15362" max="15362" width="0" style="10" hidden="1" customWidth="1"/>
    <col min="15363" max="15363" width="47.5703125" style="10" customWidth="1"/>
    <col min="15364" max="15364" width="30" style="10" customWidth="1"/>
    <col min="15365" max="15365" width="18.28515625" style="10" customWidth="1"/>
    <col min="15366" max="15617" width="9.140625" style="10"/>
    <col min="15618" max="15618" width="0" style="10" hidden="1" customWidth="1"/>
    <col min="15619" max="15619" width="47.5703125" style="10" customWidth="1"/>
    <col min="15620" max="15620" width="30" style="10" customWidth="1"/>
    <col min="15621" max="15621" width="18.28515625" style="10" customWidth="1"/>
    <col min="15622" max="15873" width="9.140625" style="10"/>
    <col min="15874" max="15874" width="0" style="10" hidden="1" customWidth="1"/>
    <col min="15875" max="15875" width="47.5703125" style="10" customWidth="1"/>
    <col min="15876" max="15876" width="30" style="10" customWidth="1"/>
    <col min="15877" max="15877" width="18.28515625" style="10" customWidth="1"/>
    <col min="15878" max="16129" width="9.140625" style="10"/>
    <col min="16130" max="16130" width="0" style="10" hidden="1" customWidth="1"/>
    <col min="16131" max="16131" width="47.5703125" style="10" customWidth="1"/>
    <col min="16132" max="16132" width="30" style="10" customWidth="1"/>
    <col min="16133" max="16133" width="18.28515625" style="10" customWidth="1"/>
    <col min="16134" max="16384" width="9.140625" style="10"/>
  </cols>
  <sheetData>
    <row r="1" spans="2:8" ht="15.75" x14ac:dyDescent="0.25">
      <c r="C1" s="8"/>
      <c r="D1" s="526" t="s">
        <v>473</v>
      </c>
      <c r="E1" s="8"/>
      <c r="F1" s="8"/>
      <c r="G1" s="8"/>
      <c r="H1" s="8"/>
    </row>
    <row r="2" spans="2:8" ht="31.5" customHeight="1" x14ac:dyDescent="0.25">
      <c r="C2" s="533"/>
      <c r="D2" s="533"/>
      <c r="E2" s="8"/>
      <c r="F2" s="8"/>
      <c r="G2" s="8"/>
      <c r="H2" s="8"/>
    </row>
    <row r="3" spans="2:8" ht="31.5" customHeight="1" x14ac:dyDescent="0.25">
      <c r="C3" s="9"/>
      <c r="D3" s="9"/>
      <c r="E3" s="8"/>
      <c r="F3" s="8"/>
      <c r="G3" s="8"/>
      <c r="H3" s="8"/>
    </row>
    <row r="4" spans="2:8" ht="15.75" customHeight="1" x14ac:dyDescent="0.25">
      <c r="C4" s="533"/>
      <c r="D4" s="533"/>
      <c r="E4" s="8"/>
      <c r="F4" s="8"/>
      <c r="G4" s="8"/>
      <c r="H4" s="8"/>
    </row>
    <row r="5" spans="2:8" ht="15.75" x14ac:dyDescent="0.25">
      <c r="C5" s="533" t="s">
        <v>420</v>
      </c>
      <c r="D5" s="533"/>
      <c r="E5" s="55"/>
    </row>
    <row r="6" spans="2:8" ht="15.75" x14ac:dyDescent="0.25">
      <c r="C6" s="9"/>
      <c r="D6" s="9"/>
      <c r="E6" s="55"/>
    </row>
    <row r="7" spans="2:8" s="59" customFormat="1" ht="30.75" customHeight="1" thickBot="1" x14ac:dyDescent="0.3">
      <c r="C7" s="56"/>
      <c r="D7" s="57" t="s">
        <v>100</v>
      </c>
      <c r="E7" s="58"/>
    </row>
    <row r="8" spans="2:8" s="62" customFormat="1" ht="47.65" customHeight="1" thickBot="1" x14ac:dyDescent="0.3">
      <c r="B8" s="335" t="s">
        <v>106</v>
      </c>
      <c r="C8" s="328" t="s">
        <v>38</v>
      </c>
      <c r="D8" s="60" t="s">
        <v>412</v>
      </c>
      <c r="E8" s="61"/>
      <c r="F8" s="61"/>
      <c r="G8" s="61"/>
      <c r="H8" s="61"/>
    </row>
    <row r="9" spans="2:8" ht="31.5" customHeight="1" thickBot="1" x14ac:dyDescent="0.3">
      <c r="B9" s="437" t="s">
        <v>102</v>
      </c>
      <c r="C9" s="329" t="s">
        <v>126</v>
      </c>
      <c r="D9" s="338">
        <f>SUM(D10:D14)</f>
        <v>1880000</v>
      </c>
    </row>
    <row r="10" spans="2:8" ht="30" customHeight="1" x14ac:dyDescent="0.25">
      <c r="B10" s="436" t="s">
        <v>39</v>
      </c>
      <c r="C10" s="330" t="s">
        <v>310</v>
      </c>
      <c r="D10" s="63">
        <v>900000</v>
      </c>
    </row>
    <row r="11" spans="2:8" ht="27" customHeight="1" x14ac:dyDescent="0.25">
      <c r="B11" s="340" t="s">
        <v>41</v>
      </c>
      <c r="C11" s="331" t="s">
        <v>311</v>
      </c>
      <c r="D11" s="64">
        <v>200000</v>
      </c>
    </row>
    <row r="12" spans="2:8" ht="32.25" customHeight="1" x14ac:dyDescent="0.25">
      <c r="B12" s="340" t="s">
        <v>42</v>
      </c>
      <c r="C12" s="332" t="s">
        <v>316</v>
      </c>
      <c r="D12" s="65">
        <v>500000</v>
      </c>
    </row>
    <row r="13" spans="2:8" ht="33" customHeight="1" x14ac:dyDescent="0.25">
      <c r="B13" s="340" t="s">
        <v>44</v>
      </c>
      <c r="C13" s="332" t="s">
        <v>315</v>
      </c>
      <c r="D13" s="65">
        <v>180000</v>
      </c>
    </row>
    <row r="14" spans="2:8" ht="29.25" customHeight="1" thickBot="1" x14ac:dyDescent="0.3">
      <c r="B14" s="432" t="s">
        <v>46</v>
      </c>
      <c r="C14" s="333" t="s">
        <v>314</v>
      </c>
      <c r="D14" s="304">
        <v>100000</v>
      </c>
    </row>
    <row r="15" spans="2:8" ht="36" customHeight="1" thickBot="1" x14ac:dyDescent="0.3">
      <c r="B15" s="437" t="s">
        <v>180</v>
      </c>
      <c r="C15" s="329" t="s">
        <v>127</v>
      </c>
      <c r="D15" s="339">
        <f>SUM(D16:D19)</f>
        <v>2385000</v>
      </c>
    </row>
    <row r="16" spans="2:8" ht="26.65" customHeight="1" x14ac:dyDescent="0.25">
      <c r="B16" s="436" t="s">
        <v>39</v>
      </c>
      <c r="C16" s="334" t="s">
        <v>313</v>
      </c>
      <c r="D16" s="305">
        <v>200000</v>
      </c>
    </row>
    <row r="17" spans="2:8" ht="26.65" customHeight="1" x14ac:dyDescent="0.25">
      <c r="B17" s="340" t="s">
        <v>41</v>
      </c>
      <c r="C17" s="430" t="s">
        <v>434</v>
      </c>
      <c r="D17" s="431">
        <v>135000</v>
      </c>
    </row>
    <row r="18" spans="2:8" ht="26.65" customHeight="1" x14ac:dyDescent="0.25">
      <c r="B18" s="433" t="s">
        <v>42</v>
      </c>
      <c r="C18" s="434" t="s">
        <v>312</v>
      </c>
      <c r="D18" s="435">
        <v>1800000</v>
      </c>
    </row>
    <row r="19" spans="2:8" ht="26.65" customHeight="1" thickBot="1" x14ac:dyDescent="0.3">
      <c r="B19" s="438" t="s">
        <v>44</v>
      </c>
      <c r="C19" s="452" t="s">
        <v>435</v>
      </c>
      <c r="D19" s="439">
        <v>250000</v>
      </c>
    </row>
    <row r="20" spans="2:8" ht="36.75" customHeight="1" thickBot="1" x14ac:dyDescent="0.3">
      <c r="B20" s="437"/>
      <c r="C20" s="329" t="s">
        <v>129</v>
      </c>
      <c r="D20" s="66">
        <f>SUM(D9+D15)</f>
        <v>4265000</v>
      </c>
    </row>
    <row r="21" spans="2:8" ht="24.4" customHeight="1" x14ac:dyDescent="0.25">
      <c r="E21" s="607"/>
      <c r="F21" s="607"/>
      <c r="G21" s="607"/>
      <c r="H21" s="607"/>
    </row>
    <row r="22" spans="2:8" ht="18" customHeight="1" x14ac:dyDescent="0.25"/>
    <row r="23" spans="2:8" ht="22.5" customHeight="1" x14ac:dyDescent="0.25">
      <c r="E23" s="606"/>
      <c r="F23" s="606"/>
      <c r="G23" s="607"/>
      <c r="H23" s="607"/>
    </row>
    <row r="24" spans="2:8" ht="34.5" customHeight="1" x14ac:dyDescent="0.25">
      <c r="E24" s="606"/>
      <c r="F24" s="606"/>
      <c r="G24" s="609"/>
      <c r="H24" s="609"/>
    </row>
    <row r="25" spans="2:8" ht="35.65" customHeight="1" x14ac:dyDescent="0.25">
      <c r="E25" s="606"/>
      <c r="F25" s="606"/>
      <c r="G25" s="609"/>
      <c r="H25" s="609"/>
    </row>
    <row r="26" spans="2:8" ht="28.9" customHeight="1" x14ac:dyDescent="0.25"/>
    <row r="27" spans="2:8" ht="18.399999999999999" customHeight="1" x14ac:dyDescent="0.25"/>
    <row r="28" spans="2:8" ht="29.65" customHeight="1" x14ac:dyDescent="0.25"/>
    <row r="29" spans="2:8" ht="24" customHeight="1" x14ac:dyDescent="0.25"/>
    <row r="30" spans="2:8" ht="18" customHeight="1" x14ac:dyDescent="0.25"/>
    <row r="31" spans="2:8" ht="18" customHeight="1" x14ac:dyDescent="0.25"/>
    <row r="32" spans="2:8" ht="22.5" customHeight="1" thickBot="1" x14ac:dyDescent="0.3">
      <c r="E32" s="606"/>
      <c r="F32" s="606"/>
      <c r="G32" s="609"/>
      <c r="H32" s="609"/>
    </row>
    <row r="33" spans="1:89" s="68" customFormat="1" ht="28.5" customHeight="1" thickBot="1" x14ac:dyDescent="0.3">
      <c r="A33" s="67"/>
      <c r="B33" s="67"/>
      <c r="C33" s="11"/>
      <c r="D33" s="10"/>
      <c r="E33" s="608"/>
      <c r="F33" s="608"/>
      <c r="G33" s="608"/>
      <c r="H33" s="608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</row>
    <row r="34" spans="1:89" ht="23.45" customHeight="1" x14ac:dyDescent="0.25"/>
  </sheetData>
  <mergeCells count="15">
    <mergeCell ref="E33:F33"/>
    <mergeCell ref="G33:H33"/>
    <mergeCell ref="E24:F24"/>
    <mergeCell ref="G24:H24"/>
    <mergeCell ref="E25:F25"/>
    <mergeCell ref="G25:H25"/>
    <mergeCell ref="E32:F32"/>
    <mergeCell ref="G32:H32"/>
    <mergeCell ref="E23:F23"/>
    <mergeCell ref="G23:H23"/>
    <mergeCell ref="C2:D2"/>
    <mergeCell ref="C4:D4"/>
    <mergeCell ref="C5:D5"/>
    <mergeCell ref="E21:F21"/>
    <mergeCell ref="G21:H21"/>
  </mergeCells>
  <phoneticPr fontId="46" type="noConversion"/>
  <printOptions horizontalCentered="1"/>
  <pageMargins left="0.70866141732283472" right="0.51181102362204722" top="1.4566929133858268" bottom="0.98425196850393704" header="0.78740157480314965" footer="0.9055118110236221"/>
  <pageSetup paperSize="9" orientation="portrait" r:id="rId1"/>
  <headerFooter alignWithMargins="0">
    <oddHeader>&amp;R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26"/>
  <sheetViews>
    <sheetView view="pageBreakPreview" zoomScaleSheetLayoutView="196" workbookViewId="0">
      <selection activeCell="A3" sqref="A3:F3"/>
    </sheetView>
  </sheetViews>
  <sheetFormatPr defaultRowHeight="12.75" x14ac:dyDescent="0.2"/>
  <cols>
    <col min="1" max="4" width="9.140625" style="1"/>
    <col min="5" max="5" width="34" style="1" customWidth="1"/>
    <col min="6" max="6" width="20" style="1" customWidth="1"/>
    <col min="7" max="260" width="9.140625" style="1"/>
    <col min="261" max="261" width="34" style="1" customWidth="1"/>
    <col min="262" max="262" width="17.140625" style="1" customWidth="1"/>
    <col min="263" max="516" width="9.140625" style="1"/>
    <col min="517" max="517" width="34" style="1" customWidth="1"/>
    <col min="518" max="518" width="17.140625" style="1" customWidth="1"/>
    <col min="519" max="772" width="9.140625" style="1"/>
    <col min="773" max="773" width="34" style="1" customWidth="1"/>
    <col min="774" max="774" width="17.140625" style="1" customWidth="1"/>
    <col min="775" max="1028" width="9.140625" style="1"/>
    <col min="1029" max="1029" width="34" style="1" customWidth="1"/>
    <col min="1030" max="1030" width="17.140625" style="1" customWidth="1"/>
    <col min="1031" max="1284" width="9.140625" style="1"/>
    <col min="1285" max="1285" width="34" style="1" customWidth="1"/>
    <col min="1286" max="1286" width="17.140625" style="1" customWidth="1"/>
    <col min="1287" max="1540" width="9.140625" style="1"/>
    <col min="1541" max="1541" width="34" style="1" customWidth="1"/>
    <col min="1542" max="1542" width="17.140625" style="1" customWidth="1"/>
    <col min="1543" max="1796" width="9.140625" style="1"/>
    <col min="1797" max="1797" width="34" style="1" customWidth="1"/>
    <col min="1798" max="1798" width="17.140625" style="1" customWidth="1"/>
    <col min="1799" max="2052" width="9.140625" style="1"/>
    <col min="2053" max="2053" width="34" style="1" customWidth="1"/>
    <col min="2054" max="2054" width="17.140625" style="1" customWidth="1"/>
    <col min="2055" max="2308" width="9.140625" style="1"/>
    <col min="2309" max="2309" width="34" style="1" customWidth="1"/>
    <col min="2310" max="2310" width="17.140625" style="1" customWidth="1"/>
    <col min="2311" max="2564" width="9.140625" style="1"/>
    <col min="2565" max="2565" width="34" style="1" customWidth="1"/>
    <col min="2566" max="2566" width="17.140625" style="1" customWidth="1"/>
    <col min="2567" max="2820" width="9.140625" style="1"/>
    <col min="2821" max="2821" width="34" style="1" customWidth="1"/>
    <col min="2822" max="2822" width="17.140625" style="1" customWidth="1"/>
    <col min="2823" max="3076" width="9.140625" style="1"/>
    <col min="3077" max="3077" width="34" style="1" customWidth="1"/>
    <col min="3078" max="3078" width="17.140625" style="1" customWidth="1"/>
    <col min="3079" max="3332" width="9.140625" style="1"/>
    <col min="3333" max="3333" width="34" style="1" customWidth="1"/>
    <col min="3334" max="3334" width="17.140625" style="1" customWidth="1"/>
    <col min="3335" max="3588" width="9.140625" style="1"/>
    <col min="3589" max="3589" width="34" style="1" customWidth="1"/>
    <col min="3590" max="3590" width="17.140625" style="1" customWidth="1"/>
    <col min="3591" max="3844" width="9.140625" style="1"/>
    <col min="3845" max="3845" width="34" style="1" customWidth="1"/>
    <col min="3846" max="3846" width="17.140625" style="1" customWidth="1"/>
    <col min="3847" max="4100" width="9.140625" style="1"/>
    <col min="4101" max="4101" width="34" style="1" customWidth="1"/>
    <col min="4102" max="4102" width="17.140625" style="1" customWidth="1"/>
    <col min="4103" max="4356" width="9.140625" style="1"/>
    <col min="4357" max="4357" width="34" style="1" customWidth="1"/>
    <col min="4358" max="4358" width="17.140625" style="1" customWidth="1"/>
    <col min="4359" max="4612" width="9.140625" style="1"/>
    <col min="4613" max="4613" width="34" style="1" customWidth="1"/>
    <col min="4614" max="4614" width="17.140625" style="1" customWidth="1"/>
    <col min="4615" max="4868" width="9.140625" style="1"/>
    <col min="4869" max="4869" width="34" style="1" customWidth="1"/>
    <col min="4870" max="4870" width="17.140625" style="1" customWidth="1"/>
    <col min="4871" max="5124" width="9.140625" style="1"/>
    <col min="5125" max="5125" width="34" style="1" customWidth="1"/>
    <col min="5126" max="5126" width="17.140625" style="1" customWidth="1"/>
    <col min="5127" max="5380" width="9.140625" style="1"/>
    <col min="5381" max="5381" width="34" style="1" customWidth="1"/>
    <col min="5382" max="5382" width="17.140625" style="1" customWidth="1"/>
    <col min="5383" max="5636" width="9.140625" style="1"/>
    <col min="5637" max="5637" width="34" style="1" customWidth="1"/>
    <col min="5638" max="5638" width="17.140625" style="1" customWidth="1"/>
    <col min="5639" max="5892" width="9.140625" style="1"/>
    <col min="5893" max="5893" width="34" style="1" customWidth="1"/>
    <col min="5894" max="5894" width="17.140625" style="1" customWidth="1"/>
    <col min="5895" max="6148" width="9.140625" style="1"/>
    <col min="6149" max="6149" width="34" style="1" customWidth="1"/>
    <col min="6150" max="6150" width="17.140625" style="1" customWidth="1"/>
    <col min="6151" max="6404" width="9.140625" style="1"/>
    <col min="6405" max="6405" width="34" style="1" customWidth="1"/>
    <col min="6406" max="6406" width="17.140625" style="1" customWidth="1"/>
    <col min="6407" max="6660" width="9.140625" style="1"/>
    <col min="6661" max="6661" width="34" style="1" customWidth="1"/>
    <col min="6662" max="6662" width="17.140625" style="1" customWidth="1"/>
    <col min="6663" max="6916" width="9.140625" style="1"/>
    <col min="6917" max="6917" width="34" style="1" customWidth="1"/>
    <col min="6918" max="6918" width="17.140625" style="1" customWidth="1"/>
    <col min="6919" max="7172" width="9.140625" style="1"/>
    <col min="7173" max="7173" width="34" style="1" customWidth="1"/>
    <col min="7174" max="7174" width="17.140625" style="1" customWidth="1"/>
    <col min="7175" max="7428" width="9.140625" style="1"/>
    <col min="7429" max="7429" width="34" style="1" customWidth="1"/>
    <col min="7430" max="7430" width="17.140625" style="1" customWidth="1"/>
    <col min="7431" max="7684" width="9.140625" style="1"/>
    <col min="7685" max="7685" width="34" style="1" customWidth="1"/>
    <col min="7686" max="7686" width="17.140625" style="1" customWidth="1"/>
    <col min="7687" max="7940" width="9.140625" style="1"/>
    <col min="7941" max="7941" width="34" style="1" customWidth="1"/>
    <col min="7942" max="7942" width="17.140625" style="1" customWidth="1"/>
    <col min="7943" max="8196" width="9.140625" style="1"/>
    <col min="8197" max="8197" width="34" style="1" customWidth="1"/>
    <col min="8198" max="8198" width="17.140625" style="1" customWidth="1"/>
    <col min="8199" max="8452" width="9.140625" style="1"/>
    <col min="8453" max="8453" width="34" style="1" customWidth="1"/>
    <col min="8454" max="8454" width="17.140625" style="1" customWidth="1"/>
    <col min="8455" max="8708" width="9.140625" style="1"/>
    <col min="8709" max="8709" width="34" style="1" customWidth="1"/>
    <col min="8710" max="8710" width="17.140625" style="1" customWidth="1"/>
    <col min="8711" max="8964" width="9.140625" style="1"/>
    <col min="8965" max="8965" width="34" style="1" customWidth="1"/>
    <col min="8966" max="8966" width="17.140625" style="1" customWidth="1"/>
    <col min="8967" max="9220" width="9.140625" style="1"/>
    <col min="9221" max="9221" width="34" style="1" customWidth="1"/>
    <col min="9222" max="9222" width="17.140625" style="1" customWidth="1"/>
    <col min="9223" max="9476" width="9.140625" style="1"/>
    <col min="9477" max="9477" width="34" style="1" customWidth="1"/>
    <col min="9478" max="9478" width="17.140625" style="1" customWidth="1"/>
    <col min="9479" max="9732" width="9.140625" style="1"/>
    <col min="9733" max="9733" width="34" style="1" customWidth="1"/>
    <col min="9734" max="9734" width="17.140625" style="1" customWidth="1"/>
    <col min="9735" max="9988" width="9.140625" style="1"/>
    <col min="9989" max="9989" width="34" style="1" customWidth="1"/>
    <col min="9990" max="9990" width="17.140625" style="1" customWidth="1"/>
    <col min="9991" max="10244" width="9.140625" style="1"/>
    <col min="10245" max="10245" width="34" style="1" customWidth="1"/>
    <col min="10246" max="10246" width="17.140625" style="1" customWidth="1"/>
    <col min="10247" max="10500" width="9.140625" style="1"/>
    <col min="10501" max="10501" width="34" style="1" customWidth="1"/>
    <col min="10502" max="10502" width="17.140625" style="1" customWidth="1"/>
    <col min="10503" max="10756" width="9.140625" style="1"/>
    <col min="10757" max="10757" width="34" style="1" customWidth="1"/>
    <col min="10758" max="10758" width="17.140625" style="1" customWidth="1"/>
    <col min="10759" max="11012" width="9.140625" style="1"/>
    <col min="11013" max="11013" width="34" style="1" customWidth="1"/>
    <col min="11014" max="11014" width="17.140625" style="1" customWidth="1"/>
    <col min="11015" max="11268" width="9.140625" style="1"/>
    <col min="11269" max="11269" width="34" style="1" customWidth="1"/>
    <col min="11270" max="11270" width="17.140625" style="1" customWidth="1"/>
    <col min="11271" max="11524" width="9.140625" style="1"/>
    <col min="11525" max="11525" width="34" style="1" customWidth="1"/>
    <col min="11526" max="11526" width="17.140625" style="1" customWidth="1"/>
    <col min="11527" max="11780" width="9.140625" style="1"/>
    <col min="11781" max="11781" width="34" style="1" customWidth="1"/>
    <col min="11782" max="11782" width="17.140625" style="1" customWidth="1"/>
    <col min="11783" max="12036" width="9.140625" style="1"/>
    <col min="12037" max="12037" width="34" style="1" customWidth="1"/>
    <col min="12038" max="12038" width="17.140625" style="1" customWidth="1"/>
    <col min="12039" max="12292" width="9.140625" style="1"/>
    <col min="12293" max="12293" width="34" style="1" customWidth="1"/>
    <col min="12294" max="12294" width="17.140625" style="1" customWidth="1"/>
    <col min="12295" max="12548" width="9.140625" style="1"/>
    <col min="12549" max="12549" width="34" style="1" customWidth="1"/>
    <col min="12550" max="12550" width="17.140625" style="1" customWidth="1"/>
    <col min="12551" max="12804" width="9.140625" style="1"/>
    <col min="12805" max="12805" width="34" style="1" customWidth="1"/>
    <col min="12806" max="12806" width="17.140625" style="1" customWidth="1"/>
    <col min="12807" max="13060" width="9.140625" style="1"/>
    <col min="13061" max="13061" width="34" style="1" customWidth="1"/>
    <col min="13062" max="13062" width="17.140625" style="1" customWidth="1"/>
    <col min="13063" max="13316" width="9.140625" style="1"/>
    <col min="13317" max="13317" width="34" style="1" customWidth="1"/>
    <col min="13318" max="13318" width="17.140625" style="1" customWidth="1"/>
    <col min="13319" max="13572" width="9.140625" style="1"/>
    <col min="13573" max="13573" width="34" style="1" customWidth="1"/>
    <col min="13574" max="13574" width="17.140625" style="1" customWidth="1"/>
    <col min="13575" max="13828" width="9.140625" style="1"/>
    <col min="13829" max="13829" width="34" style="1" customWidth="1"/>
    <col min="13830" max="13830" width="17.140625" style="1" customWidth="1"/>
    <col min="13831" max="14084" width="9.140625" style="1"/>
    <col min="14085" max="14085" width="34" style="1" customWidth="1"/>
    <col min="14086" max="14086" width="17.140625" style="1" customWidth="1"/>
    <col min="14087" max="14340" width="9.140625" style="1"/>
    <col min="14341" max="14341" width="34" style="1" customWidth="1"/>
    <col min="14342" max="14342" width="17.140625" style="1" customWidth="1"/>
    <col min="14343" max="14596" width="9.140625" style="1"/>
    <col min="14597" max="14597" width="34" style="1" customWidth="1"/>
    <col min="14598" max="14598" width="17.140625" style="1" customWidth="1"/>
    <col min="14599" max="14852" width="9.140625" style="1"/>
    <col min="14853" max="14853" width="34" style="1" customWidth="1"/>
    <col min="14854" max="14854" width="17.140625" style="1" customWidth="1"/>
    <col min="14855" max="15108" width="9.140625" style="1"/>
    <col min="15109" max="15109" width="34" style="1" customWidth="1"/>
    <col min="15110" max="15110" width="17.140625" style="1" customWidth="1"/>
    <col min="15111" max="15364" width="9.140625" style="1"/>
    <col min="15365" max="15365" width="34" style="1" customWidth="1"/>
    <col min="15366" max="15366" width="17.140625" style="1" customWidth="1"/>
    <col min="15367" max="15620" width="9.140625" style="1"/>
    <col min="15621" max="15621" width="34" style="1" customWidth="1"/>
    <col min="15622" max="15622" width="17.140625" style="1" customWidth="1"/>
    <col min="15623" max="15876" width="9.140625" style="1"/>
    <col min="15877" max="15877" width="34" style="1" customWidth="1"/>
    <col min="15878" max="15878" width="17.140625" style="1" customWidth="1"/>
    <col min="15879" max="16132" width="9.140625" style="1"/>
    <col min="16133" max="16133" width="34" style="1" customWidth="1"/>
    <col min="16134" max="16134" width="17.140625" style="1" customWidth="1"/>
    <col min="16135" max="16384" width="9.140625" style="1"/>
  </cols>
  <sheetData>
    <row r="1" spans="1:6" x14ac:dyDescent="0.2">
      <c r="F1" s="69" t="s">
        <v>474</v>
      </c>
    </row>
    <row r="3" spans="1:6" ht="15.75" x14ac:dyDescent="0.25">
      <c r="A3" s="612"/>
      <c r="B3" s="612"/>
      <c r="C3" s="612"/>
      <c r="D3" s="612"/>
      <c r="E3" s="612"/>
      <c r="F3" s="612"/>
    </row>
    <row r="4" spans="1:6" ht="15.75" x14ac:dyDescent="0.25">
      <c r="A4" s="70"/>
      <c r="B4" s="70"/>
      <c r="C4" s="70"/>
      <c r="D4" s="70"/>
      <c r="E4" s="70"/>
      <c r="F4" s="70"/>
    </row>
    <row r="5" spans="1:6" s="7" customFormat="1" ht="15.75" x14ac:dyDescent="0.25">
      <c r="B5" s="7" t="s">
        <v>421</v>
      </c>
      <c r="F5" s="71"/>
    </row>
    <row r="6" spans="1:6" s="7" customFormat="1" ht="15.75" x14ac:dyDescent="0.25">
      <c r="F6" s="71"/>
    </row>
    <row r="7" spans="1:6" s="7" customFormat="1" ht="15.75" x14ac:dyDescent="0.25">
      <c r="F7" s="71"/>
    </row>
    <row r="8" spans="1:6" ht="13.5" thickBot="1" x14ac:dyDescent="0.25">
      <c r="F8" s="141" t="s">
        <v>105</v>
      </c>
    </row>
    <row r="9" spans="1:6" ht="32.25" thickBot="1" x14ac:dyDescent="0.3">
      <c r="A9" s="306" t="s">
        <v>106</v>
      </c>
      <c r="B9" s="613" t="s">
        <v>38</v>
      </c>
      <c r="C9" s="613"/>
      <c r="D9" s="613"/>
      <c r="E9" s="614"/>
      <c r="F9" s="72" t="s">
        <v>412</v>
      </c>
    </row>
    <row r="10" spans="1:6" ht="30" customHeight="1" x14ac:dyDescent="0.25">
      <c r="A10" s="307" t="s">
        <v>102</v>
      </c>
      <c r="B10" s="615" t="s">
        <v>290</v>
      </c>
      <c r="C10" s="615"/>
      <c r="D10" s="615"/>
      <c r="E10" s="616"/>
      <c r="F10" s="354">
        <f>F11+F12+F13+F14+F15+F16+F17</f>
        <v>2124476</v>
      </c>
    </row>
    <row r="11" spans="1:6" ht="30" customHeight="1" x14ac:dyDescent="0.25">
      <c r="A11" s="396" t="s">
        <v>39</v>
      </c>
      <c r="B11" s="619" t="s">
        <v>404</v>
      </c>
      <c r="C11" s="620"/>
      <c r="D11" s="620"/>
      <c r="E11" s="621"/>
      <c r="F11" s="500">
        <v>400000</v>
      </c>
    </row>
    <row r="12" spans="1:6" ht="30" customHeight="1" x14ac:dyDescent="0.25">
      <c r="A12" s="396" t="s">
        <v>41</v>
      </c>
      <c r="B12" s="619" t="s">
        <v>405</v>
      </c>
      <c r="C12" s="620"/>
      <c r="D12" s="620"/>
      <c r="E12" s="621"/>
      <c r="F12" s="395">
        <v>520828</v>
      </c>
    </row>
    <row r="13" spans="1:6" ht="25.5" customHeight="1" x14ac:dyDescent="0.25">
      <c r="A13" s="396" t="s">
        <v>42</v>
      </c>
      <c r="B13" s="617" t="s">
        <v>291</v>
      </c>
      <c r="C13" s="617"/>
      <c r="D13" s="617"/>
      <c r="E13" s="618"/>
      <c r="F13" s="355">
        <v>700108</v>
      </c>
    </row>
    <row r="14" spans="1:6" ht="24.75" customHeight="1" x14ac:dyDescent="0.25">
      <c r="A14" s="396" t="s">
        <v>44</v>
      </c>
      <c r="B14" s="617" t="s">
        <v>292</v>
      </c>
      <c r="C14" s="617"/>
      <c r="D14" s="617"/>
      <c r="E14" s="618"/>
      <c r="F14" s="355">
        <v>150000</v>
      </c>
    </row>
    <row r="15" spans="1:6" s="455" customFormat="1" ht="28.5" customHeight="1" x14ac:dyDescent="0.25">
      <c r="A15" s="453" t="s">
        <v>46</v>
      </c>
      <c r="B15" s="610" t="s">
        <v>344</v>
      </c>
      <c r="C15" s="610"/>
      <c r="D15" s="610"/>
      <c r="E15" s="611"/>
      <c r="F15" s="454">
        <v>31000</v>
      </c>
    </row>
    <row r="16" spans="1:6" ht="28.5" customHeight="1" x14ac:dyDescent="0.25">
      <c r="A16" s="396" t="s">
        <v>48</v>
      </c>
      <c r="B16" s="617" t="s">
        <v>345</v>
      </c>
      <c r="C16" s="617"/>
      <c r="D16" s="617"/>
      <c r="E16" s="618"/>
      <c r="F16" s="356">
        <v>12000</v>
      </c>
    </row>
    <row r="17" spans="1:6" ht="25.5" customHeight="1" thickBot="1" x14ac:dyDescent="0.3">
      <c r="A17" s="396" t="s">
        <v>49</v>
      </c>
      <c r="B17" s="617" t="s">
        <v>436</v>
      </c>
      <c r="C17" s="617"/>
      <c r="D17" s="617"/>
      <c r="E17" s="618"/>
      <c r="F17" s="356">
        <v>310540</v>
      </c>
    </row>
    <row r="18" spans="1:6" ht="31.5" customHeight="1" thickBot="1" x14ac:dyDescent="0.3">
      <c r="A18" s="74" t="s">
        <v>180</v>
      </c>
      <c r="B18" s="624" t="s">
        <v>452</v>
      </c>
      <c r="C18" s="625"/>
      <c r="D18" s="625"/>
      <c r="E18" s="626"/>
      <c r="F18" s="468">
        <f>F19+F20</f>
        <v>540000</v>
      </c>
    </row>
    <row r="19" spans="1:6" ht="31.5" customHeight="1" x14ac:dyDescent="0.25">
      <c r="A19" s="442" t="s">
        <v>39</v>
      </c>
      <c r="B19" s="627" t="s">
        <v>309</v>
      </c>
      <c r="C19" s="627"/>
      <c r="D19" s="627"/>
      <c r="E19" s="628"/>
      <c r="F19" s="441">
        <v>300000</v>
      </c>
    </row>
    <row r="20" spans="1:6" ht="31.5" customHeight="1" thickBot="1" x14ac:dyDescent="0.3">
      <c r="A20" s="75" t="s">
        <v>41</v>
      </c>
      <c r="B20" s="629" t="s">
        <v>454</v>
      </c>
      <c r="C20" s="629"/>
      <c r="D20" s="629"/>
      <c r="E20" s="630"/>
      <c r="F20" s="441">
        <v>240000</v>
      </c>
    </row>
    <row r="21" spans="1:6" ht="33.75" customHeight="1" thickBot="1" x14ac:dyDescent="0.3">
      <c r="A21" s="73"/>
      <c r="B21" s="622" t="s">
        <v>129</v>
      </c>
      <c r="C21" s="622"/>
      <c r="D21" s="622"/>
      <c r="E21" s="623"/>
      <c r="F21" s="456">
        <f>F10+F18</f>
        <v>2664476</v>
      </c>
    </row>
    <row r="26" spans="1:6" x14ac:dyDescent="0.2">
      <c r="E26" s="1" t="s">
        <v>99</v>
      </c>
    </row>
  </sheetData>
  <mergeCells count="14">
    <mergeCell ref="B21:E21"/>
    <mergeCell ref="B16:E16"/>
    <mergeCell ref="B17:E17"/>
    <mergeCell ref="B18:E18"/>
    <mergeCell ref="B19:E19"/>
    <mergeCell ref="B20:E20"/>
    <mergeCell ref="B15:E15"/>
    <mergeCell ref="A3:F3"/>
    <mergeCell ref="B9:E9"/>
    <mergeCell ref="B10:E10"/>
    <mergeCell ref="B13:E13"/>
    <mergeCell ref="B14:E14"/>
    <mergeCell ref="B11:E11"/>
    <mergeCell ref="B12:E12"/>
  </mergeCells>
  <phoneticPr fontId="46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36"/>
  <sheetViews>
    <sheetView view="pageBreakPreview" zoomScaleSheetLayoutView="100" workbookViewId="0">
      <selection activeCell="D5" sqref="D5"/>
    </sheetView>
  </sheetViews>
  <sheetFormatPr defaultRowHeight="12.75" x14ac:dyDescent="0.2"/>
  <cols>
    <col min="1" max="1" width="9.140625" style="1"/>
    <col min="2" max="2" width="50.5703125" style="1" customWidth="1"/>
    <col min="3" max="3" width="20" style="1" customWidth="1"/>
    <col min="4" max="4" width="10.7109375" style="1" customWidth="1"/>
    <col min="5" max="256" width="9.140625" style="1"/>
    <col min="257" max="257" width="4.140625" style="1" customWidth="1"/>
    <col min="258" max="258" width="50.5703125" style="1" customWidth="1"/>
    <col min="259" max="259" width="20" style="1" customWidth="1"/>
    <col min="260" max="260" width="10.7109375" style="1" customWidth="1"/>
    <col min="261" max="512" width="9.140625" style="1"/>
    <col min="513" max="513" width="4.140625" style="1" customWidth="1"/>
    <col min="514" max="514" width="50.5703125" style="1" customWidth="1"/>
    <col min="515" max="515" width="20" style="1" customWidth="1"/>
    <col min="516" max="516" width="10.7109375" style="1" customWidth="1"/>
    <col min="517" max="768" width="9.140625" style="1"/>
    <col min="769" max="769" width="4.140625" style="1" customWidth="1"/>
    <col min="770" max="770" width="50.5703125" style="1" customWidth="1"/>
    <col min="771" max="771" width="20" style="1" customWidth="1"/>
    <col min="772" max="772" width="10.7109375" style="1" customWidth="1"/>
    <col min="773" max="1024" width="9.140625" style="1"/>
    <col min="1025" max="1025" width="4.140625" style="1" customWidth="1"/>
    <col min="1026" max="1026" width="50.5703125" style="1" customWidth="1"/>
    <col min="1027" max="1027" width="20" style="1" customWidth="1"/>
    <col min="1028" max="1028" width="10.7109375" style="1" customWidth="1"/>
    <col min="1029" max="1280" width="9.140625" style="1"/>
    <col min="1281" max="1281" width="4.140625" style="1" customWidth="1"/>
    <col min="1282" max="1282" width="50.5703125" style="1" customWidth="1"/>
    <col min="1283" max="1283" width="20" style="1" customWidth="1"/>
    <col min="1284" max="1284" width="10.7109375" style="1" customWidth="1"/>
    <col min="1285" max="1536" width="9.140625" style="1"/>
    <col min="1537" max="1537" width="4.140625" style="1" customWidth="1"/>
    <col min="1538" max="1538" width="50.5703125" style="1" customWidth="1"/>
    <col min="1539" max="1539" width="20" style="1" customWidth="1"/>
    <col min="1540" max="1540" width="10.7109375" style="1" customWidth="1"/>
    <col min="1541" max="1792" width="9.140625" style="1"/>
    <col min="1793" max="1793" width="4.140625" style="1" customWidth="1"/>
    <col min="1794" max="1794" width="50.5703125" style="1" customWidth="1"/>
    <col min="1795" max="1795" width="20" style="1" customWidth="1"/>
    <col min="1796" max="1796" width="10.7109375" style="1" customWidth="1"/>
    <col min="1797" max="2048" width="9.140625" style="1"/>
    <col min="2049" max="2049" width="4.140625" style="1" customWidth="1"/>
    <col min="2050" max="2050" width="50.5703125" style="1" customWidth="1"/>
    <col min="2051" max="2051" width="20" style="1" customWidth="1"/>
    <col min="2052" max="2052" width="10.7109375" style="1" customWidth="1"/>
    <col min="2053" max="2304" width="9.140625" style="1"/>
    <col min="2305" max="2305" width="4.140625" style="1" customWidth="1"/>
    <col min="2306" max="2306" width="50.5703125" style="1" customWidth="1"/>
    <col min="2307" max="2307" width="20" style="1" customWidth="1"/>
    <col min="2308" max="2308" width="10.7109375" style="1" customWidth="1"/>
    <col min="2309" max="2560" width="9.140625" style="1"/>
    <col min="2561" max="2561" width="4.140625" style="1" customWidth="1"/>
    <col min="2562" max="2562" width="50.5703125" style="1" customWidth="1"/>
    <col min="2563" max="2563" width="20" style="1" customWidth="1"/>
    <col min="2564" max="2564" width="10.7109375" style="1" customWidth="1"/>
    <col min="2565" max="2816" width="9.140625" style="1"/>
    <col min="2817" max="2817" width="4.140625" style="1" customWidth="1"/>
    <col min="2818" max="2818" width="50.5703125" style="1" customWidth="1"/>
    <col min="2819" max="2819" width="20" style="1" customWidth="1"/>
    <col min="2820" max="2820" width="10.7109375" style="1" customWidth="1"/>
    <col min="2821" max="3072" width="9.140625" style="1"/>
    <col min="3073" max="3073" width="4.140625" style="1" customWidth="1"/>
    <col min="3074" max="3074" width="50.5703125" style="1" customWidth="1"/>
    <col min="3075" max="3075" width="20" style="1" customWidth="1"/>
    <col min="3076" max="3076" width="10.7109375" style="1" customWidth="1"/>
    <col min="3077" max="3328" width="9.140625" style="1"/>
    <col min="3329" max="3329" width="4.140625" style="1" customWidth="1"/>
    <col min="3330" max="3330" width="50.5703125" style="1" customWidth="1"/>
    <col min="3331" max="3331" width="20" style="1" customWidth="1"/>
    <col min="3332" max="3332" width="10.7109375" style="1" customWidth="1"/>
    <col min="3333" max="3584" width="9.140625" style="1"/>
    <col min="3585" max="3585" width="4.140625" style="1" customWidth="1"/>
    <col min="3586" max="3586" width="50.5703125" style="1" customWidth="1"/>
    <col min="3587" max="3587" width="20" style="1" customWidth="1"/>
    <col min="3588" max="3588" width="10.7109375" style="1" customWidth="1"/>
    <col min="3589" max="3840" width="9.140625" style="1"/>
    <col min="3841" max="3841" width="4.140625" style="1" customWidth="1"/>
    <col min="3842" max="3842" width="50.5703125" style="1" customWidth="1"/>
    <col min="3843" max="3843" width="20" style="1" customWidth="1"/>
    <col min="3844" max="3844" width="10.7109375" style="1" customWidth="1"/>
    <col min="3845" max="4096" width="9.140625" style="1"/>
    <col min="4097" max="4097" width="4.140625" style="1" customWidth="1"/>
    <col min="4098" max="4098" width="50.5703125" style="1" customWidth="1"/>
    <col min="4099" max="4099" width="20" style="1" customWidth="1"/>
    <col min="4100" max="4100" width="10.7109375" style="1" customWidth="1"/>
    <col min="4101" max="4352" width="9.140625" style="1"/>
    <col min="4353" max="4353" width="4.140625" style="1" customWidth="1"/>
    <col min="4354" max="4354" width="50.5703125" style="1" customWidth="1"/>
    <col min="4355" max="4355" width="20" style="1" customWidth="1"/>
    <col min="4356" max="4356" width="10.7109375" style="1" customWidth="1"/>
    <col min="4357" max="4608" width="9.140625" style="1"/>
    <col min="4609" max="4609" width="4.140625" style="1" customWidth="1"/>
    <col min="4610" max="4610" width="50.5703125" style="1" customWidth="1"/>
    <col min="4611" max="4611" width="20" style="1" customWidth="1"/>
    <col min="4612" max="4612" width="10.7109375" style="1" customWidth="1"/>
    <col min="4613" max="4864" width="9.140625" style="1"/>
    <col min="4865" max="4865" width="4.140625" style="1" customWidth="1"/>
    <col min="4866" max="4866" width="50.5703125" style="1" customWidth="1"/>
    <col min="4867" max="4867" width="20" style="1" customWidth="1"/>
    <col min="4868" max="4868" width="10.7109375" style="1" customWidth="1"/>
    <col min="4869" max="5120" width="9.140625" style="1"/>
    <col min="5121" max="5121" width="4.140625" style="1" customWidth="1"/>
    <col min="5122" max="5122" width="50.5703125" style="1" customWidth="1"/>
    <col min="5123" max="5123" width="20" style="1" customWidth="1"/>
    <col min="5124" max="5124" width="10.7109375" style="1" customWidth="1"/>
    <col min="5125" max="5376" width="9.140625" style="1"/>
    <col min="5377" max="5377" width="4.140625" style="1" customWidth="1"/>
    <col min="5378" max="5378" width="50.5703125" style="1" customWidth="1"/>
    <col min="5379" max="5379" width="20" style="1" customWidth="1"/>
    <col min="5380" max="5380" width="10.7109375" style="1" customWidth="1"/>
    <col min="5381" max="5632" width="9.140625" style="1"/>
    <col min="5633" max="5633" width="4.140625" style="1" customWidth="1"/>
    <col min="5634" max="5634" width="50.5703125" style="1" customWidth="1"/>
    <col min="5635" max="5635" width="20" style="1" customWidth="1"/>
    <col min="5636" max="5636" width="10.7109375" style="1" customWidth="1"/>
    <col min="5637" max="5888" width="9.140625" style="1"/>
    <col min="5889" max="5889" width="4.140625" style="1" customWidth="1"/>
    <col min="5890" max="5890" width="50.5703125" style="1" customWidth="1"/>
    <col min="5891" max="5891" width="20" style="1" customWidth="1"/>
    <col min="5892" max="5892" width="10.7109375" style="1" customWidth="1"/>
    <col min="5893" max="6144" width="9.140625" style="1"/>
    <col min="6145" max="6145" width="4.140625" style="1" customWidth="1"/>
    <col min="6146" max="6146" width="50.5703125" style="1" customWidth="1"/>
    <col min="6147" max="6147" width="20" style="1" customWidth="1"/>
    <col min="6148" max="6148" width="10.7109375" style="1" customWidth="1"/>
    <col min="6149" max="6400" width="9.140625" style="1"/>
    <col min="6401" max="6401" width="4.140625" style="1" customWidth="1"/>
    <col min="6402" max="6402" width="50.5703125" style="1" customWidth="1"/>
    <col min="6403" max="6403" width="20" style="1" customWidth="1"/>
    <col min="6404" max="6404" width="10.7109375" style="1" customWidth="1"/>
    <col min="6405" max="6656" width="9.140625" style="1"/>
    <col min="6657" max="6657" width="4.140625" style="1" customWidth="1"/>
    <col min="6658" max="6658" width="50.5703125" style="1" customWidth="1"/>
    <col min="6659" max="6659" width="20" style="1" customWidth="1"/>
    <col min="6660" max="6660" width="10.7109375" style="1" customWidth="1"/>
    <col min="6661" max="6912" width="9.140625" style="1"/>
    <col min="6913" max="6913" width="4.140625" style="1" customWidth="1"/>
    <col min="6914" max="6914" width="50.5703125" style="1" customWidth="1"/>
    <col min="6915" max="6915" width="20" style="1" customWidth="1"/>
    <col min="6916" max="6916" width="10.7109375" style="1" customWidth="1"/>
    <col min="6917" max="7168" width="9.140625" style="1"/>
    <col min="7169" max="7169" width="4.140625" style="1" customWidth="1"/>
    <col min="7170" max="7170" width="50.5703125" style="1" customWidth="1"/>
    <col min="7171" max="7171" width="20" style="1" customWidth="1"/>
    <col min="7172" max="7172" width="10.7109375" style="1" customWidth="1"/>
    <col min="7173" max="7424" width="9.140625" style="1"/>
    <col min="7425" max="7425" width="4.140625" style="1" customWidth="1"/>
    <col min="7426" max="7426" width="50.5703125" style="1" customWidth="1"/>
    <col min="7427" max="7427" width="20" style="1" customWidth="1"/>
    <col min="7428" max="7428" width="10.7109375" style="1" customWidth="1"/>
    <col min="7429" max="7680" width="9.140625" style="1"/>
    <col min="7681" max="7681" width="4.140625" style="1" customWidth="1"/>
    <col min="7682" max="7682" width="50.5703125" style="1" customWidth="1"/>
    <col min="7683" max="7683" width="20" style="1" customWidth="1"/>
    <col min="7684" max="7684" width="10.7109375" style="1" customWidth="1"/>
    <col min="7685" max="7936" width="9.140625" style="1"/>
    <col min="7937" max="7937" width="4.140625" style="1" customWidth="1"/>
    <col min="7938" max="7938" width="50.5703125" style="1" customWidth="1"/>
    <col min="7939" max="7939" width="20" style="1" customWidth="1"/>
    <col min="7940" max="7940" width="10.7109375" style="1" customWidth="1"/>
    <col min="7941" max="8192" width="9.140625" style="1"/>
    <col min="8193" max="8193" width="4.140625" style="1" customWidth="1"/>
    <col min="8194" max="8194" width="50.5703125" style="1" customWidth="1"/>
    <col min="8195" max="8195" width="20" style="1" customWidth="1"/>
    <col min="8196" max="8196" width="10.7109375" style="1" customWidth="1"/>
    <col min="8197" max="8448" width="9.140625" style="1"/>
    <col min="8449" max="8449" width="4.140625" style="1" customWidth="1"/>
    <col min="8450" max="8450" width="50.5703125" style="1" customWidth="1"/>
    <col min="8451" max="8451" width="20" style="1" customWidth="1"/>
    <col min="8452" max="8452" width="10.7109375" style="1" customWidth="1"/>
    <col min="8453" max="8704" width="9.140625" style="1"/>
    <col min="8705" max="8705" width="4.140625" style="1" customWidth="1"/>
    <col min="8706" max="8706" width="50.5703125" style="1" customWidth="1"/>
    <col min="8707" max="8707" width="20" style="1" customWidth="1"/>
    <col min="8708" max="8708" width="10.7109375" style="1" customWidth="1"/>
    <col min="8709" max="8960" width="9.140625" style="1"/>
    <col min="8961" max="8961" width="4.140625" style="1" customWidth="1"/>
    <col min="8962" max="8962" width="50.5703125" style="1" customWidth="1"/>
    <col min="8963" max="8963" width="20" style="1" customWidth="1"/>
    <col min="8964" max="8964" width="10.7109375" style="1" customWidth="1"/>
    <col min="8965" max="9216" width="9.140625" style="1"/>
    <col min="9217" max="9217" width="4.140625" style="1" customWidth="1"/>
    <col min="9218" max="9218" width="50.5703125" style="1" customWidth="1"/>
    <col min="9219" max="9219" width="20" style="1" customWidth="1"/>
    <col min="9220" max="9220" width="10.7109375" style="1" customWidth="1"/>
    <col min="9221" max="9472" width="9.140625" style="1"/>
    <col min="9473" max="9473" width="4.140625" style="1" customWidth="1"/>
    <col min="9474" max="9474" width="50.5703125" style="1" customWidth="1"/>
    <col min="9475" max="9475" width="20" style="1" customWidth="1"/>
    <col min="9476" max="9476" width="10.7109375" style="1" customWidth="1"/>
    <col min="9477" max="9728" width="9.140625" style="1"/>
    <col min="9729" max="9729" width="4.140625" style="1" customWidth="1"/>
    <col min="9730" max="9730" width="50.5703125" style="1" customWidth="1"/>
    <col min="9731" max="9731" width="20" style="1" customWidth="1"/>
    <col min="9732" max="9732" width="10.7109375" style="1" customWidth="1"/>
    <col min="9733" max="9984" width="9.140625" style="1"/>
    <col min="9985" max="9985" width="4.140625" style="1" customWidth="1"/>
    <col min="9986" max="9986" width="50.5703125" style="1" customWidth="1"/>
    <col min="9987" max="9987" width="20" style="1" customWidth="1"/>
    <col min="9988" max="9988" width="10.7109375" style="1" customWidth="1"/>
    <col min="9989" max="10240" width="9.140625" style="1"/>
    <col min="10241" max="10241" width="4.140625" style="1" customWidth="1"/>
    <col min="10242" max="10242" width="50.5703125" style="1" customWidth="1"/>
    <col min="10243" max="10243" width="20" style="1" customWidth="1"/>
    <col min="10244" max="10244" width="10.7109375" style="1" customWidth="1"/>
    <col min="10245" max="10496" width="9.140625" style="1"/>
    <col min="10497" max="10497" width="4.140625" style="1" customWidth="1"/>
    <col min="10498" max="10498" width="50.5703125" style="1" customWidth="1"/>
    <col min="10499" max="10499" width="20" style="1" customWidth="1"/>
    <col min="10500" max="10500" width="10.7109375" style="1" customWidth="1"/>
    <col min="10501" max="10752" width="9.140625" style="1"/>
    <col min="10753" max="10753" width="4.140625" style="1" customWidth="1"/>
    <col min="10754" max="10754" width="50.5703125" style="1" customWidth="1"/>
    <col min="10755" max="10755" width="20" style="1" customWidth="1"/>
    <col min="10756" max="10756" width="10.7109375" style="1" customWidth="1"/>
    <col min="10757" max="11008" width="9.140625" style="1"/>
    <col min="11009" max="11009" width="4.140625" style="1" customWidth="1"/>
    <col min="11010" max="11010" width="50.5703125" style="1" customWidth="1"/>
    <col min="11011" max="11011" width="20" style="1" customWidth="1"/>
    <col min="11012" max="11012" width="10.7109375" style="1" customWidth="1"/>
    <col min="11013" max="11264" width="9.140625" style="1"/>
    <col min="11265" max="11265" width="4.140625" style="1" customWidth="1"/>
    <col min="11266" max="11266" width="50.5703125" style="1" customWidth="1"/>
    <col min="11267" max="11267" width="20" style="1" customWidth="1"/>
    <col min="11268" max="11268" width="10.7109375" style="1" customWidth="1"/>
    <col min="11269" max="11520" width="9.140625" style="1"/>
    <col min="11521" max="11521" width="4.140625" style="1" customWidth="1"/>
    <col min="11522" max="11522" width="50.5703125" style="1" customWidth="1"/>
    <col min="11523" max="11523" width="20" style="1" customWidth="1"/>
    <col min="11524" max="11524" width="10.7109375" style="1" customWidth="1"/>
    <col min="11525" max="11776" width="9.140625" style="1"/>
    <col min="11777" max="11777" width="4.140625" style="1" customWidth="1"/>
    <col min="11778" max="11778" width="50.5703125" style="1" customWidth="1"/>
    <col min="11779" max="11779" width="20" style="1" customWidth="1"/>
    <col min="11780" max="11780" width="10.7109375" style="1" customWidth="1"/>
    <col min="11781" max="12032" width="9.140625" style="1"/>
    <col min="12033" max="12033" width="4.140625" style="1" customWidth="1"/>
    <col min="12034" max="12034" width="50.5703125" style="1" customWidth="1"/>
    <col min="12035" max="12035" width="20" style="1" customWidth="1"/>
    <col min="12036" max="12036" width="10.7109375" style="1" customWidth="1"/>
    <col min="12037" max="12288" width="9.140625" style="1"/>
    <col min="12289" max="12289" width="4.140625" style="1" customWidth="1"/>
    <col min="12290" max="12290" width="50.5703125" style="1" customWidth="1"/>
    <col min="12291" max="12291" width="20" style="1" customWidth="1"/>
    <col min="12292" max="12292" width="10.7109375" style="1" customWidth="1"/>
    <col min="12293" max="12544" width="9.140625" style="1"/>
    <col min="12545" max="12545" width="4.140625" style="1" customWidth="1"/>
    <col min="12546" max="12546" width="50.5703125" style="1" customWidth="1"/>
    <col min="12547" max="12547" width="20" style="1" customWidth="1"/>
    <col min="12548" max="12548" width="10.7109375" style="1" customWidth="1"/>
    <col min="12549" max="12800" width="9.140625" style="1"/>
    <col min="12801" max="12801" width="4.140625" style="1" customWidth="1"/>
    <col min="12802" max="12802" width="50.5703125" style="1" customWidth="1"/>
    <col min="12803" max="12803" width="20" style="1" customWidth="1"/>
    <col min="12804" max="12804" width="10.7109375" style="1" customWidth="1"/>
    <col min="12805" max="13056" width="9.140625" style="1"/>
    <col min="13057" max="13057" width="4.140625" style="1" customWidth="1"/>
    <col min="13058" max="13058" width="50.5703125" style="1" customWidth="1"/>
    <col min="13059" max="13059" width="20" style="1" customWidth="1"/>
    <col min="13060" max="13060" width="10.7109375" style="1" customWidth="1"/>
    <col min="13061" max="13312" width="9.140625" style="1"/>
    <col min="13313" max="13313" width="4.140625" style="1" customWidth="1"/>
    <col min="13314" max="13314" width="50.5703125" style="1" customWidth="1"/>
    <col min="13315" max="13315" width="20" style="1" customWidth="1"/>
    <col min="13316" max="13316" width="10.7109375" style="1" customWidth="1"/>
    <col min="13317" max="13568" width="9.140625" style="1"/>
    <col min="13569" max="13569" width="4.140625" style="1" customWidth="1"/>
    <col min="13570" max="13570" width="50.5703125" style="1" customWidth="1"/>
    <col min="13571" max="13571" width="20" style="1" customWidth="1"/>
    <col min="13572" max="13572" width="10.7109375" style="1" customWidth="1"/>
    <col min="13573" max="13824" width="9.140625" style="1"/>
    <col min="13825" max="13825" width="4.140625" style="1" customWidth="1"/>
    <col min="13826" max="13826" width="50.5703125" style="1" customWidth="1"/>
    <col min="13827" max="13827" width="20" style="1" customWidth="1"/>
    <col min="13828" max="13828" width="10.7109375" style="1" customWidth="1"/>
    <col min="13829" max="14080" width="9.140625" style="1"/>
    <col min="14081" max="14081" width="4.140625" style="1" customWidth="1"/>
    <col min="14082" max="14082" width="50.5703125" style="1" customWidth="1"/>
    <col min="14083" max="14083" width="20" style="1" customWidth="1"/>
    <col min="14084" max="14084" width="10.7109375" style="1" customWidth="1"/>
    <col min="14085" max="14336" width="9.140625" style="1"/>
    <col min="14337" max="14337" width="4.140625" style="1" customWidth="1"/>
    <col min="14338" max="14338" width="50.5703125" style="1" customWidth="1"/>
    <col min="14339" max="14339" width="20" style="1" customWidth="1"/>
    <col min="14340" max="14340" width="10.7109375" style="1" customWidth="1"/>
    <col min="14341" max="14592" width="9.140625" style="1"/>
    <col min="14593" max="14593" width="4.140625" style="1" customWidth="1"/>
    <col min="14594" max="14594" width="50.5703125" style="1" customWidth="1"/>
    <col min="14595" max="14595" width="20" style="1" customWidth="1"/>
    <col min="14596" max="14596" width="10.7109375" style="1" customWidth="1"/>
    <col min="14597" max="14848" width="9.140625" style="1"/>
    <col min="14849" max="14849" width="4.140625" style="1" customWidth="1"/>
    <col min="14850" max="14850" width="50.5703125" style="1" customWidth="1"/>
    <col min="14851" max="14851" width="20" style="1" customWidth="1"/>
    <col min="14852" max="14852" width="10.7109375" style="1" customWidth="1"/>
    <col min="14853" max="15104" width="9.140625" style="1"/>
    <col min="15105" max="15105" width="4.140625" style="1" customWidth="1"/>
    <col min="15106" max="15106" width="50.5703125" style="1" customWidth="1"/>
    <col min="15107" max="15107" width="20" style="1" customWidth="1"/>
    <col min="15108" max="15108" width="10.7109375" style="1" customWidth="1"/>
    <col min="15109" max="15360" width="9.140625" style="1"/>
    <col min="15361" max="15361" width="4.140625" style="1" customWidth="1"/>
    <col min="15362" max="15362" width="50.5703125" style="1" customWidth="1"/>
    <col min="15363" max="15363" width="20" style="1" customWidth="1"/>
    <col min="15364" max="15364" width="10.7109375" style="1" customWidth="1"/>
    <col min="15365" max="15616" width="9.140625" style="1"/>
    <col min="15617" max="15617" width="4.140625" style="1" customWidth="1"/>
    <col min="15618" max="15618" width="50.5703125" style="1" customWidth="1"/>
    <col min="15619" max="15619" width="20" style="1" customWidth="1"/>
    <col min="15620" max="15620" width="10.7109375" style="1" customWidth="1"/>
    <col min="15621" max="15872" width="9.140625" style="1"/>
    <col min="15873" max="15873" width="4.140625" style="1" customWidth="1"/>
    <col min="15874" max="15874" width="50.5703125" style="1" customWidth="1"/>
    <col min="15875" max="15875" width="20" style="1" customWidth="1"/>
    <col min="15876" max="15876" width="10.7109375" style="1" customWidth="1"/>
    <col min="15877" max="16128" width="9.140625" style="1"/>
    <col min="16129" max="16129" width="4.140625" style="1" customWidth="1"/>
    <col min="16130" max="16130" width="50.5703125" style="1" customWidth="1"/>
    <col min="16131" max="16131" width="20" style="1" customWidth="1"/>
    <col min="16132" max="16132" width="10.7109375" style="1" customWidth="1"/>
    <col min="16133" max="16384" width="9.140625" style="1"/>
  </cols>
  <sheetData>
    <row r="1" spans="1:5" x14ac:dyDescent="0.2">
      <c r="D1" s="76" t="s">
        <v>475</v>
      </c>
      <c r="E1" s="69"/>
    </row>
    <row r="2" spans="1:5" ht="15.75" customHeight="1" x14ac:dyDescent="0.25">
      <c r="B2" s="612"/>
      <c r="C2" s="612"/>
      <c r="D2" s="76"/>
      <c r="E2" s="69"/>
    </row>
    <row r="3" spans="1:5" ht="15.75" customHeight="1" x14ac:dyDescent="0.25">
      <c r="B3" s="612"/>
      <c r="C3" s="612"/>
      <c r="D3" s="76"/>
      <c r="E3" s="69"/>
    </row>
    <row r="4" spans="1:5" ht="28.5" customHeight="1" x14ac:dyDescent="0.25">
      <c r="B4" s="530" t="s">
        <v>422</v>
      </c>
      <c r="C4" s="530"/>
      <c r="D4" s="76"/>
      <c r="E4" s="69"/>
    </row>
    <row r="5" spans="1:5" ht="13.5" customHeight="1" x14ac:dyDescent="0.25">
      <c r="A5" s="2"/>
      <c r="B5" s="530"/>
      <c r="C5" s="530"/>
      <c r="D5" s="76"/>
      <c r="E5" s="69"/>
    </row>
    <row r="6" spans="1:5" ht="13.5" customHeight="1" x14ac:dyDescent="0.25">
      <c r="B6" s="70"/>
      <c r="C6" s="70"/>
      <c r="D6" s="76"/>
      <c r="E6" s="69"/>
    </row>
    <row r="7" spans="1:5" ht="16.5" thickBot="1" x14ac:dyDescent="0.3">
      <c r="B7" s="3"/>
      <c r="C7" s="71" t="s">
        <v>105</v>
      </c>
      <c r="D7" s="77"/>
      <c r="E7" s="77"/>
    </row>
    <row r="8" spans="1:5" ht="35.25" customHeight="1" thickBot="1" x14ac:dyDescent="0.3">
      <c r="A8" s="342" t="s">
        <v>106</v>
      </c>
      <c r="B8" s="342" t="s">
        <v>38</v>
      </c>
      <c r="C8" s="310" t="s">
        <v>412</v>
      </c>
    </row>
    <row r="9" spans="1:5" ht="25.5" customHeight="1" x14ac:dyDescent="0.25">
      <c r="A9" s="308" t="s">
        <v>39</v>
      </c>
      <c r="B9" s="343" t="s">
        <v>439</v>
      </c>
      <c r="C9" s="309">
        <v>4888102</v>
      </c>
    </row>
    <row r="10" spans="1:5" ht="24.75" customHeight="1" x14ac:dyDescent="0.25">
      <c r="A10" s="308" t="s">
        <v>41</v>
      </c>
      <c r="B10" s="344" t="s">
        <v>437</v>
      </c>
      <c r="C10" s="78">
        <v>13335000</v>
      </c>
    </row>
    <row r="11" spans="1:5" ht="36.75" customHeight="1" x14ac:dyDescent="0.25">
      <c r="A11" s="308" t="s">
        <v>42</v>
      </c>
      <c r="B11" s="440" t="s">
        <v>441</v>
      </c>
      <c r="C11" s="502">
        <v>44403658</v>
      </c>
    </row>
    <row r="12" spans="1:5" ht="28.5" customHeight="1" x14ac:dyDescent="0.25">
      <c r="A12" s="471">
        <v>4</v>
      </c>
      <c r="B12" s="344" t="s">
        <v>457</v>
      </c>
      <c r="C12" s="502">
        <v>559000</v>
      </c>
    </row>
    <row r="13" spans="1:5" ht="25.5" customHeight="1" thickBot="1" x14ac:dyDescent="0.3">
      <c r="A13" s="345"/>
      <c r="B13" s="344"/>
      <c r="C13" s="78"/>
    </row>
    <row r="14" spans="1:5" ht="36" customHeight="1" thickBot="1" x14ac:dyDescent="0.3">
      <c r="A14" s="346"/>
      <c r="B14" s="342" t="s">
        <v>36</v>
      </c>
      <c r="C14" s="311">
        <f>SUM(C9:C13)</f>
        <v>63185760</v>
      </c>
    </row>
    <row r="15" spans="1:5" ht="15" customHeight="1" x14ac:dyDescent="0.25">
      <c r="B15" s="7"/>
      <c r="C15" s="79"/>
    </row>
    <row r="16" spans="1:5" ht="15.75" customHeight="1" x14ac:dyDescent="0.25">
      <c r="B16" s="530"/>
      <c r="C16" s="530"/>
    </row>
    <row r="17" spans="2:6" ht="15.75" customHeight="1" x14ac:dyDescent="0.25">
      <c r="B17" s="530"/>
      <c r="C17" s="530"/>
    </row>
    <row r="18" spans="2:6" ht="17.25" customHeight="1" x14ac:dyDescent="0.25">
      <c r="B18" s="7"/>
      <c r="C18" s="79"/>
    </row>
    <row r="19" spans="2:6" ht="15.75" x14ac:dyDescent="0.25">
      <c r="B19" s="3"/>
      <c r="C19" s="71"/>
    </row>
    <row r="20" spans="2:6" ht="15.75" x14ac:dyDescent="0.25">
      <c r="B20" s="7"/>
      <c r="C20" s="2"/>
    </row>
    <row r="21" spans="2:6" ht="15.75" x14ac:dyDescent="0.25">
      <c r="B21" s="80"/>
      <c r="C21" s="81"/>
    </row>
    <row r="22" spans="2:6" ht="31.5" customHeight="1" x14ac:dyDescent="0.25">
      <c r="B22" s="82"/>
      <c r="C22" s="83"/>
    </row>
    <row r="23" spans="2:6" ht="36" customHeight="1" x14ac:dyDescent="0.25">
      <c r="B23" s="82"/>
      <c r="C23" s="83"/>
    </row>
    <row r="24" spans="2:6" ht="15.75" x14ac:dyDescent="0.25">
      <c r="B24" s="82"/>
      <c r="C24" s="83"/>
    </row>
    <row r="25" spans="2:6" ht="15.75" x14ac:dyDescent="0.25">
      <c r="B25" s="7"/>
      <c r="C25" s="79"/>
    </row>
    <row r="26" spans="2:6" ht="15.75" x14ac:dyDescent="0.25">
      <c r="B26" s="3"/>
      <c r="C26" s="79"/>
    </row>
    <row r="27" spans="2:6" ht="15.75" x14ac:dyDescent="0.25">
      <c r="B27" s="7"/>
      <c r="C27" s="79"/>
    </row>
    <row r="28" spans="2:6" ht="15.75" x14ac:dyDescent="0.25">
      <c r="B28" s="3"/>
      <c r="C28" s="79"/>
    </row>
    <row r="29" spans="2:6" ht="15.75" x14ac:dyDescent="0.25">
      <c r="B29" s="530"/>
      <c r="C29" s="530"/>
      <c r="E29" s="70"/>
      <c r="F29" s="70"/>
    </row>
    <row r="30" spans="2:6" ht="15.75" x14ac:dyDescent="0.25">
      <c r="B30" s="530"/>
      <c r="C30" s="530"/>
    </row>
    <row r="31" spans="2:6" ht="15.75" x14ac:dyDescent="0.25">
      <c r="B31" s="2"/>
      <c r="C31" s="2"/>
    </row>
    <row r="32" spans="2:6" ht="15.75" x14ac:dyDescent="0.25">
      <c r="B32" s="3"/>
      <c r="C32" s="71"/>
    </row>
    <row r="33" spans="2:4" ht="15.75" x14ac:dyDescent="0.25">
      <c r="B33" s="7"/>
      <c r="C33" s="2"/>
      <c r="D33" s="70"/>
    </row>
    <row r="34" spans="2:4" ht="15.75" x14ac:dyDescent="0.25">
      <c r="B34" s="80"/>
      <c r="C34" s="81"/>
      <c r="D34" s="70"/>
    </row>
    <row r="35" spans="2:4" ht="15.75" x14ac:dyDescent="0.25">
      <c r="B35" s="82"/>
      <c r="C35" s="83"/>
      <c r="D35" s="70"/>
    </row>
    <row r="36" spans="2:4" ht="15.75" x14ac:dyDescent="0.25">
      <c r="B36" s="7"/>
      <c r="C36" s="79"/>
    </row>
  </sheetData>
  <mergeCells count="8">
    <mergeCell ref="B29:C29"/>
    <mergeCell ref="B30:C30"/>
    <mergeCell ref="B2:C2"/>
    <mergeCell ref="B3:C3"/>
    <mergeCell ref="B4:C4"/>
    <mergeCell ref="B5:C5"/>
    <mergeCell ref="B16:C16"/>
    <mergeCell ref="B17:C17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17</vt:i4>
      </vt:variant>
    </vt:vector>
  </HeadingPairs>
  <TitlesOfParts>
    <vt:vector size="37" baseType="lpstr">
      <vt:lpstr>1. melléklet</vt:lpstr>
      <vt:lpstr>2. melléklet</vt:lpstr>
      <vt:lpstr>3. melléklet</vt:lpstr>
      <vt:lpstr>4.melléklet</vt:lpstr>
      <vt:lpstr>5.melléklet</vt:lpstr>
      <vt:lpstr>6.melléklet</vt:lpstr>
      <vt:lpstr>7.melléklet</vt:lpstr>
      <vt:lpstr>8.melléklet</vt:lpstr>
      <vt:lpstr>9.melléklet</vt:lpstr>
      <vt:lpstr>10.melléklet</vt:lpstr>
      <vt:lpstr>11.melléklet</vt:lpstr>
      <vt:lpstr>12.melléklet</vt:lpstr>
      <vt:lpstr>13.melléklet</vt:lpstr>
      <vt:lpstr>14.melléklet</vt:lpstr>
      <vt:lpstr>15.melléklet</vt:lpstr>
      <vt:lpstr>16.melléklet</vt:lpstr>
      <vt:lpstr>17.melléklrt</vt:lpstr>
      <vt:lpstr>18.melléklet</vt:lpstr>
      <vt:lpstr>19.melléklet</vt:lpstr>
      <vt:lpstr>20.melléklet</vt:lpstr>
      <vt:lpstr>'2. melléklet'!Excel_BuiltIn_Print_Area</vt:lpstr>
      <vt:lpstr>'1. melléklet'!Nyomtatási_terület</vt:lpstr>
      <vt:lpstr>'10.melléklet'!Nyomtatási_terület</vt:lpstr>
      <vt:lpstr>'11.melléklet'!Nyomtatási_terület</vt:lpstr>
      <vt:lpstr>'15.melléklet'!Nyomtatási_terület</vt:lpstr>
      <vt:lpstr>'16.melléklet'!Nyomtatási_terület</vt:lpstr>
      <vt:lpstr>'18.melléklet'!Nyomtatási_terület</vt:lpstr>
      <vt:lpstr>'19.melléklet'!Nyomtatási_terület</vt:lpstr>
      <vt:lpstr>'2. melléklet'!Nyomtatási_terület</vt:lpstr>
      <vt:lpstr>'20.melléklet'!Nyomtatási_terület</vt:lpstr>
      <vt:lpstr>'3. melléklet'!Nyomtatási_terület</vt:lpstr>
      <vt:lpstr>'4.melléklet'!Nyomtatási_terület</vt:lpstr>
      <vt:lpstr>'5.melléklet'!Nyomtatási_terület</vt:lpstr>
      <vt:lpstr>'6.melléklet'!Nyomtatási_terület</vt:lpstr>
      <vt:lpstr>'7.melléklet'!Nyomtatási_terület</vt:lpstr>
      <vt:lpstr>'8.melléklet'!Nyomtatási_terület</vt:lpstr>
      <vt:lpstr>'9.melléklet'!Nyomtatási_terület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user</cp:lastModifiedBy>
  <cp:lastPrinted>2022-02-04T09:58:37Z</cp:lastPrinted>
  <dcterms:created xsi:type="dcterms:W3CDTF">2021-01-05T13:54:30Z</dcterms:created>
  <dcterms:modified xsi:type="dcterms:W3CDTF">2022-02-09T11:49:46Z</dcterms:modified>
</cp:coreProperties>
</file>