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a325-v2\public\zárszám2020\nlak\"/>
    </mc:Choice>
  </mc:AlternateContent>
  <xr:revisionPtr revIDLastSave="0" documentId="13_ncr:1_{EE06E19A-F5BE-4593-8D70-56218C10AB4E}" xr6:coauthVersionLast="47" xr6:coauthVersionMax="47" xr10:uidLastSave="{00000000-0000-0000-0000-000000000000}"/>
  <bookViews>
    <workbookView xWindow="-120" yWindow="-120" windowWidth="29040" windowHeight="15840" firstSheet="15" activeTab="22" xr2:uid="{00000000-000D-0000-FFFF-FFFF00000000}"/>
  </bookViews>
  <sheets>
    <sheet name="1.sz.melléklet" sheetId="5" r:id="rId1"/>
    <sheet name="2.sz. melléklet" sheetId="35" r:id="rId2"/>
    <sheet name="3.sz. melléklet" sheetId="7" r:id="rId3"/>
    <sheet name="4.sz.melléklet" sheetId="34" r:id="rId4"/>
    <sheet name="5.sz.melléklet" sheetId="28" r:id="rId5"/>
    <sheet name="6.sz.melléklet" sheetId="11" r:id="rId6"/>
    <sheet name="7.sz.melléklet" sheetId="12" r:id="rId7"/>
    <sheet name="8.sz.melléklet" sheetId="13" r:id="rId8"/>
    <sheet name="9.sz.melléklet" sheetId="14" r:id="rId9"/>
    <sheet name="10-sz.melléklet" sheetId="15" r:id="rId10"/>
    <sheet name="11.sz.melléklet" sheetId="16" r:id="rId11"/>
    <sheet name="12.sz.melléklet" sheetId="39" r:id="rId12"/>
    <sheet name="13.sz.melléklet" sheetId="40" r:id="rId13"/>
    <sheet name="14.sz.melléklet" sheetId="36" r:id="rId14"/>
    <sheet name="15.sz.melléklet" sheetId="50" r:id="rId15"/>
    <sheet name="16.sz.melléklet" sheetId="51" r:id="rId16"/>
    <sheet name="17.sz.melléklet" sheetId="48" r:id="rId17"/>
    <sheet name="18.sz. melléklet" sheetId="44" r:id="rId18"/>
    <sheet name="19.sz.melléklet" sheetId="45" r:id="rId19"/>
    <sheet name="20.sz.melléklet" sheetId="22" r:id="rId20"/>
    <sheet name="21.sz.melléklet" sheetId="49" r:id="rId21"/>
    <sheet name="22.sz.melléklet" sheetId="23" r:id="rId22"/>
    <sheet name="23.sz.melléklet" sheetId="52" r:id="rId23"/>
  </sheets>
  <definedNames>
    <definedName name="Excel_BuiltIn_Print_Area" localSheetId="4">'5.sz.melléklet'!$C$1:$F$32</definedName>
    <definedName name="_xlnm.Print_Area" localSheetId="0">'1.sz.melléklet'!$A$1:$H$47</definedName>
    <definedName name="_xlnm.Print_Area" localSheetId="9">'10-sz.melléklet'!$A$1:$F$19</definedName>
    <definedName name="_xlnm.Print_Area" localSheetId="11">'12.sz.melléklet'!$A$1:$G$8</definedName>
    <definedName name="_xlnm.Print_Area" localSheetId="12">'13.sz.melléklet'!$A$1:$C$14</definedName>
    <definedName name="_xlnm.Print_Area" localSheetId="17">'18.sz. melléklet'!$B$1:$G$14</definedName>
    <definedName name="_xlnm.Print_Area" localSheetId="18">'19.sz.melléklet'!$A$1:$G$54</definedName>
    <definedName name="_xlnm.Print_Area" localSheetId="21">'22.sz.melléklet'!$C$1:$I$34</definedName>
    <definedName name="_xlnm.Print_Area" localSheetId="22">'23.sz.melléklet'!$A$1:$D$58</definedName>
    <definedName name="_xlnm.Print_Area" localSheetId="2">'3.sz. melléklet'!$A$1:$J$19</definedName>
    <definedName name="_xlnm.Print_Area" localSheetId="4">'5.sz.melléklet'!$A$1:$G$34</definedName>
    <definedName name="_xlnm.Print_Area" localSheetId="5">'6.sz.melléklet'!$B$1:$D$18</definedName>
    <definedName name="_xlnm.Print_Area" localSheetId="6">'7.sz.melléklet'!$A$1:$I$15</definedName>
    <definedName name="_xlnm.Print_Area" localSheetId="7">'8.sz.melléklet'!$A$1:$D$39</definedName>
    <definedName name="_xlnm.Print_Area" localSheetId="8">'9.sz.melléklet'!$A$1:$D$36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2" l="1"/>
  <c r="D52" i="52"/>
  <c r="D12" i="52"/>
  <c r="D55" i="52"/>
  <c r="D46" i="52"/>
  <c r="D38" i="52"/>
  <c r="L23" i="16"/>
  <c r="L22" i="16"/>
  <c r="L20" i="16"/>
  <c r="L19" i="16"/>
  <c r="L18" i="16"/>
  <c r="L17" i="16"/>
  <c r="L16" i="16"/>
  <c r="L15" i="16"/>
  <c r="L14" i="16"/>
  <c r="L13" i="16"/>
  <c r="L12" i="16"/>
  <c r="L11" i="16"/>
  <c r="L10" i="16"/>
  <c r="G23" i="16"/>
  <c r="G22" i="16"/>
  <c r="G21" i="16"/>
  <c r="G20" i="16"/>
  <c r="G18" i="16"/>
  <c r="G17" i="16"/>
  <c r="G16" i="16"/>
  <c r="G15" i="16"/>
  <c r="G14" i="16"/>
  <c r="G13" i="16"/>
  <c r="G12" i="16"/>
  <c r="G11" i="16"/>
  <c r="G10" i="16"/>
  <c r="E15" i="13"/>
  <c r="D15" i="13"/>
  <c r="G17" i="11"/>
  <c r="E18" i="11"/>
  <c r="F18" i="11"/>
  <c r="D57" i="52" l="1"/>
  <c r="H10" i="23"/>
  <c r="G10" i="23"/>
  <c r="F10" i="23"/>
  <c r="H8" i="23"/>
  <c r="G8" i="23"/>
  <c r="E111" i="49"/>
  <c r="E108" i="49"/>
  <c r="D108" i="49"/>
  <c r="C108" i="49"/>
  <c r="E107" i="49"/>
  <c r="E105" i="49"/>
  <c r="E104" i="49"/>
  <c r="E102" i="49"/>
  <c r="D102" i="49"/>
  <c r="C102" i="49"/>
  <c r="E101" i="49"/>
  <c r="E99" i="49"/>
  <c r="E98" i="49"/>
  <c r="E97" i="49"/>
  <c r="E96" i="49"/>
  <c r="E95" i="49"/>
  <c r="D95" i="49"/>
  <c r="C95" i="49"/>
  <c r="E92" i="49"/>
  <c r="D92" i="49"/>
  <c r="C92" i="49"/>
  <c r="E90" i="49"/>
  <c r="E89" i="49"/>
  <c r="E87" i="49"/>
  <c r="E86" i="49"/>
  <c r="D86" i="49"/>
  <c r="C86" i="49"/>
  <c r="E84" i="49"/>
  <c r="E83" i="49"/>
  <c r="E81" i="49"/>
  <c r="D81" i="49"/>
  <c r="C81" i="49"/>
  <c r="E8" i="49"/>
  <c r="D8" i="49"/>
  <c r="C8" i="49"/>
  <c r="E55" i="49"/>
  <c r="E52" i="49"/>
  <c r="E51" i="49"/>
  <c r="E25" i="49"/>
  <c r="D25" i="49"/>
  <c r="C25" i="49"/>
  <c r="E41" i="49"/>
  <c r="E45" i="49"/>
  <c r="E35" i="49"/>
  <c r="E34" i="49"/>
  <c r="E31" i="49"/>
  <c r="E30" i="49"/>
  <c r="E29" i="49"/>
  <c r="E27" i="49"/>
  <c r="E26" i="49"/>
  <c r="D31" i="49"/>
  <c r="C31" i="49"/>
  <c r="D26" i="49"/>
  <c r="C26" i="49"/>
  <c r="E9" i="49"/>
  <c r="E18" i="49"/>
  <c r="E15" i="49"/>
  <c r="G17" i="45" l="1"/>
  <c r="F17" i="45"/>
  <c r="E17" i="45"/>
  <c r="G11" i="45"/>
  <c r="F11" i="45"/>
  <c r="E11" i="45"/>
  <c r="G14" i="44" l="1"/>
  <c r="F14" i="44"/>
  <c r="C13" i="40"/>
  <c r="F14" i="39"/>
  <c r="E14" i="39"/>
  <c r="D14" i="39"/>
  <c r="C14" i="39"/>
  <c r="B14" i="39"/>
  <c r="G13" i="39"/>
  <c r="G12" i="39"/>
  <c r="G11" i="39"/>
  <c r="G10" i="39"/>
  <c r="G9" i="39"/>
  <c r="G8" i="39"/>
  <c r="G7" i="39"/>
  <c r="G14" i="39" s="1"/>
  <c r="H18" i="15" l="1"/>
  <c r="H17" i="15"/>
  <c r="H16" i="15"/>
  <c r="H15" i="15"/>
  <c r="H14" i="15"/>
  <c r="F8" i="14"/>
  <c r="F15" i="13"/>
  <c r="F14" i="13"/>
  <c r="F13" i="13"/>
  <c r="F12" i="13"/>
  <c r="F11" i="13"/>
  <c r="F10" i="13"/>
  <c r="C15" i="13"/>
  <c r="K22" i="16" l="1"/>
  <c r="K23" i="16" s="1"/>
  <c r="K17" i="16"/>
  <c r="J22" i="16"/>
  <c r="J17" i="16"/>
  <c r="J23" i="16" s="1"/>
  <c r="I22" i="16"/>
  <c r="I17" i="16"/>
  <c r="I23" i="16" s="1"/>
  <c r="F23" i="16"/>
  <c r="F22" i="16"/>
  <c r="F17" i="16"/>
  <c r="E17" i="16" l="1"/>
  <c r="E22" i="16"/>
  <c r="E23" i="16" s="1"/>
  <c r="D22" i="16"/>
  <c r="D17" i="16"/>
  <c r="D23" i="16" s="1"/>
  <c r="G18" i="15" l="1"/>
  <c r="F18" i="15"/>
  <c r="S6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" i="35"/>
  <c r="Y67" i="34" l="1"/>
  <c r="Y66" i="34"/>
  <c r="Y65" i="34"/>
  <c r="Y64" i="34"/>
  <c r="Y63" i="34"/>
  <c r="Y62" i="34"/>
  <c r="Y61" i="34"/>
  <c r="Y60" i="34"/>
  <c r="Y59" i="34"/>
  <c r="Y58" i="34"/>
  <c r="Y57" i="34"/>
  <c r="Y56" i="34"/>
  <c r="Y55" i="34"/>
  <c r="Y54" i="34"/>
  <c r="Y53" i="34"/>
  <c r="Y52" i="34"/>
  <c r="Y51" i="34"/>
  <c r="Y50" i="34"/>
  <c r="Y49" i="34"/>
  <c r="Y48" i="34"/>
  <c r="Y47" i="34"/>
  <c r="Y46" i="34"/>
  <c r="Y45" i="34"/>
  <c r="Y44" i="34"/>
  <c r="Y43" i="34"/>
  <c r="Y42" i="34"/>
  <c r="Y41" i="34"/>
  <c r="Y40" i="34"/>
  <c r="Y39" i="34"/>
  <c r="Y38" i="34"/>
  <c r="Y37" i="34"/>
  <c r="Y36" i="34"/>
  <c r="Y35" i="34"/>
  <c r="Y34" i="34"/>
  <c r="Y33" i="34"/>
  <c r="Y32" i="34"/>
  <c r="Y31" i="34"/>
  <c r="Y30" i="34"/>
  <c r="Y29" i="34"/>
  <c r="Y28" i="34"/>
  <c r="Y27" i="34"/>
  <c r="Y26" i="34"/>
  <c r="Y25" i="34"/>
  <c r="Y24" i="34"/>
  <c r="Y23" i="34"/>
  <c r="Y22" i="34"/>
  <c r="Y21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Y8" i="34"/>
  <c r="Y7" i="34"/>
  <c r="Y6" i="34"/>
  <c r="Y5" i="34"/>
  <c r="Y4" i="34"/>
  <c r="D12" i="14" l="1"/>
  <c r="E12" i="14"/>
  <c r="I11" i="12"/>
  <c r="I12" i="12"/>
  <c r="I13" i="12"/>
  <c r="I14" i="12"/>
  <c r="I10" i="12"/>
  <c r="H15" i="12"/>
  <c r="G15" i="12"/>
  <c r="I15" i="12" s="1"/>
  <c r="F15" i="12"/>
  <c r="G10" i="11"/>
  <c r="G12" i="11"/>
  <c r="G13" i="11"/>
  <c r="G14" i="11"/>
  <c r="G15" i="11"/>
  <c r="G9" i="11"/>
  <c r="F12" i="14" l="1"/>
  <c r="G31" i="28"/>
  <c r="G30" i="28"/>
  <c r="G29" i="28"/>
  <c r="F28" i="28"/>
  <c r="G28" i="28" s="1"/>
  <c r="E28" i="28"/>
  <c r="D28" i="28"/>
  <c r="G27" i="28"/>
  <c r="G26" i="28"/>
  <c r="G25" i="28"/>
  <c r="G24" i="28"/>
  <c r="G22" i="28"/>
  <c r="G21" i="28"/>
  <c r="F21" i="28"/>
  <c r="F32" i="28" s="1"/>
  <c r="E21" i="28"/>
  <c r="E32" i="28" s="1"/>
  <c r="D21" i="28"/>
  <c r="D32" i="28" s="1"/>
  <c r="G20" i="28"/>
  <c r="G18" i="28"/>
  <c r="G17" i="28"/>
  <c r="G16" i="28"/>
  <c r="G12" i="28"/>
  <c r="F12" i="28"/>
  <c r="E12" i="28"/>
  <c r="D12" i="28"/>
  <c r="G11" i="28"/>
  <c r="G10" i="28"/>
  <c r="G9" i="28"/>
  <c r="J10" i="7"/>
  <c r="J11" i="7"/>
  <c r="J12" i="7"/>
  <c r="J13" i="7"/>
  <c r="J14" i="7"/>
  <c r="J15" i="7"/>
  <c r="J17" i="7"/>
  <c r="J18" i="7"/>
  <c r="J19" i="7"/>
  <c r="J9" i="7"/>
  <c r="I19" i="7"/>
  <c r="H19" i="7"/>
  <c r="K10" i="5"/>
  <c r="K11" i="5"/>
  <c r="K12" i="5"/>
  <c r="K13" i="5"/>
  <c r="K15" i="5"/>
  <c r="K16" i="5"/>
  <c r="K17" i="5"/>
  <c r="K18" i="5"/>
  <c r="K20" i="5"/>
  <c r="K21" i="5"/>
  <c r="K22" i="5"/>
  <c r="K23" i="5"/>
  <c r="K27" i="5"/>
  <c r="K28" i="5"/>
  <c r="K30" i="5"/>
  <c r="K31" i="5"/>
  <c r="K32" i="5"/>
  <c r="K33" i="5"/>
  <c r="K34" i="5"/>
  <c r="K36" i="5"/>
  <c r="K37" i="5"/>
  <c r="K38" i="5"/>
  <c r="K39" i="5"/>
  <c r="K41" i="5"/>
  <c r="K42" i="5"/>
  <c r="K43" i="5"/>
  <c r="K44" i="5"/>
  <c r="K45" i="5"/>
  <c r="K46" i="5"/>
  <c r="K8" i="5"/>
  <c r="I41" i="5"/>
  <c r="I46" i="5" s="1"/>
  <c r="J41" i="5"/>
  <c r="J46" i="5"/>
  <c r="J45" i="5"/>
  <c r="I45" i="5"/>
  <c r="I37" i="5"/>
  <c r="J37" i="5"/>
  <c r="J28" i="5"/>
  <c r="I28" i="5"/>
  <c r="J21" i="5"/>
  <c r="I21" i="5"/>
  <c r="J18" i="5"/>
  <c r="I18" i="5"/>
  <c r="J13" i="5"/>
  <c r="I13" i="5"/>
  <c r="G18" i="11" l="1"/>
  <c r="G32" i="28"/>
  <c r="I10" i="23" l="1"/>
  <c r="I8" i="23"/>
  <c r="E18" i="15" l="1"/>
  <c r="C12" i="14"/>
  <c r="F19" i="7"/>
  <c r="H37" i="5" l="1"/>
  <c r="H28" i="5"/>
  <c r="H18" i="5"/>
  <c r="H45" i="5"/>
  <c r="H13" i="5" l="1"/>
  <c r="H41" i="5" s="1"/>
  <c r="H46" i="5" s="1"/>
  <c r="H15" i="23" l="1"/>
  <c r="H16" i="23" s="1"/>
  <c r="H34" i="23" s="1"/>
  <c r="G15" i="23"/>
  <c r="G16" i="23" s="1"/>
  <c r="G34" i="23" s="1"/>
  <c r="F15" i="23"/>
  <c r="F16" i="23" s="1"/>
  <c r="F34" i="23" s="1"/>
  <c r="E15" i="23"/>
  <c r="E16" i="23" s="1"/>
  <c r="E34" i="23" s="1"/>
  <c r="I14" i="23"/>
  <c r="I13" i="23"/>
  <c r="I12" i="23"/>
  <c r="I11" i="23"/>
  <c r="I15" i="23" l="1"/>
  <c r="I16" i="23" s="1"/>
  <c r="I34" i="23" s="1"/>
  <c r="D58" i="52"/>
</calcChain>
</file>

<file path=xl/sharedStrings.xml><?xml version="1.0" encoding="utf-8"?>
<sst xmlns="http://schemas.openxmlformats.org/spreadsheetml/2006/main" count="1226" uniqueCount="793">
  <si>
    <t>Közfoglalkoztatás</t>
  </si>
  <si>
    <t>Könyvtári szolgáltatás</t>
  </si>
  <si>
    <t>Házi segítségnyújtás</t>
  </si>
  <si>
    <t>Egyéb önkormányzati feladatok támogatása</t>
  </si>
  <si>
    <t>Gyermekétkeztetés támogatások</t>
  </si>
  <si>
    <t>Összesen:</t>
  </si>
  <si>
    <t>Sor-szám</t>
  </si>
  <si>
    <t>Megnevezés</t>
  </si>
  <si>
    <t>1.</t>
  </si>
  <si>
    <t>Helyi önkormányzatok működésének általános támogatása</t>
  </si>
  <si>
    <t>2.</t>
  </si>
  <si>
    <t>Települési önk. egyes köznevelési feladatainak támogatása</t>
  </si>
  <si>
    <t>3.</t>
  </si>
  <si>
    <t>Szociális, gyermekjóléti és gyermekétkeztetési feladatok támogatása</t>
  </si>
  <si>
    <t>4.</t>
  </si>
  <si>
    <t>Kulturális feladatok támogatása</t>
  </si>
  <si>
    <t>5.</t>
  </si>
  <si>
    <t>Működési c. kv-i támogatások és kiegészítő támogatások</t>
  </si>
  <si>
    <t>6.</t>
  </si>
  <si>
    <t>7.</t>
  </si>
  <si>
    <t>Működési célú támogatás központi kv-i szervtől</t>
  </si>
  <si>
    <t>8.</t>
  </si>
  <si>
    <t>Működési célú támogatás TB pénzügyi alapokból</t>
  </si>
  <si>
    <t>9.</t>
  </si>
  <si>
    <t>Működési célú támogatás elkülönített állami pénzalapokból</t>
  </si>
  <si>
    <t>10.</t>
  </si>
  <si>
    <t>11.</t>
  </si>
  <si>
    <t>12.</t>
  </si>
  <si>
    <t>Felhalmozási célú önkormányzati támogatások</t>
  </si>
  <si>
    <t>13.</t>
  </si>
  <si>
    <t>Egyéb felhalmozási célú támogatások bevételei Áht-én belülről</t>
  </si>
  <si>
    <t>14.</t>
  </si>
  <si>
    <t>15.</t>
  </si>
  <si>
    <t>Magánszemélyek kommunális adója</t>
  </si>
  <si>
    <t>16.</t>
  </si>
  <si>
    <t>Helyi iparűzési adó</t>
  </si>
  <si>
    <t>17.</t>
  </si>
  <si>
    <t>Gépjárműadó</t>
  </si>
  <si>
    <t>18.</t>
  </si>
  <si>
    <t>Talajterhelési díj</t>
  </si>
  <si>
    <t>19.</t>
  </si>
  <si>
    <t>Termőföld bérbeadásából származó jövedelem</t>
  </si>
  <si>
    <t>20.</t>
  </si>
  <si>
    <t>Egyéb pótlék, bírság</t>
  </si>
  <si>
    <t>21.</t>
  </si>
  <si>
    <t>22.</t>
  </si>
  <si>
    <t>Készletértékesítés bevétele</t>
  </si>
  <si>
    <t>23.</t>
  </si>
  <si>
    <t>Szolgáltatások ellenértéke</t>
  </si>
  <si>
    <t>24.</t>
  </si>
  <si>
    <t>Közvetített szolgáltatások ellenértéke</t>
  </si>
  <si>
    <t>25.</t>
  </si>
  <si>
    <t>Tulajdonosi bevételek</t>
  </si>
  <si>
    <t>26.</t>
  </si>
  <si>
    <t>Ellátási díjak</t>
  </si>
  <si>
    <t>27.</t>
  </si>
  <si>
    <t>Kiszámlázott ÁFA</t>
  </si>
  <si>
    <t>28.</t>
  </si>
  <si>
    <t>Kamatbevételek</t>
  </si>
  <si>
    <t>29.</t>
  </si>
  <si>
    <t>Egyéb működési bevételek</t>
  </si>
  <si>
    <t>30.</t>
  </si>
  <si>
    <t>Működési bevételek</t>
  </si>
  <si>
    <t>31.</t>
  </si>
  <si>
    <t>Felhalmozási bevételek</t>
  </si>
  <si>
    <t>32.</t>
  </si>
  <si>
    <t>Működési célú átvett pénzeszközök</t>
  </si>
  <si>
    <t>33.</t>
  </si>
  <si>
    <t>Felhalmozási célú átvett pénzeszközök</t>
  </si>
  <si>
    <t>34.</t>
  </si>
  <si>
    <t xml:space="preserve">Működési célú maradvány </t>
  </si>
  <si>
    <t>35.</t>
  </si>
  <si>
    <t xml:space="preserve">Felhalmozási célú maradvány </t>
  </si>
  <si>
    <t>36.</t>
  </si>
  <si>
    <t>BEVÉTELEK MINDÖSSZESEN:</t>
  </si>
  <si>
    <t xml:space="preserve"> </t>
  </si>
  <si>
    <t>adatok  Ft</t>
  </si>
  <si>
    <t>I.</t>
  </si>
  <si>
    <t>Összesen</t>
  </si>
  <si>
    <t>adatok Ft</t>
  </si>
  <si>
    <t>Sorszám</t>
  </si>
  <si>
    <t xml:space="preserve">Megnevezés </t>
  </si>
  <si>
    <t>Általános tartalék</t>
  </si>
  <si>
    <t>Települési támogatások:</t>
  </si>
  <si>
    <t>összesen:</t>
  </si>
  <si>
    <t>Céltartalék</t>
  </si>
  <si>
    <t>Önkormányzatok működési támogatásai</t>
  </si>
  <si>
    <t xml:space="preserve">  Személyi juttatások</t>
  </si>
  <si>
    <t>Működési célú támogatások Áht-on belülről</t>
  </si>
  <si>
    <t xml:space="preserve">  Munkaadót terhelő járulékok és szociális hozzájárulási adó</t>
  </si>
  <si>
    <t>Felhalmozási célú támogatások Áht-on belülről</t>
  </si>
  <si>
    <t xml:space="preserve">  Dologi kiadások</t>
  </si>
  <si>
    <t xml:space="preserve">Közhatalmi bevételek </t>
  </si>
  <si>
    <t xml:space="preserve">  Ellátottak pénzbeli juttatásai</t>
  </si>
  <si>
    <t xml:space="preserve">  Egyéb működési célú kiadások</t>
  </si>
  <si>
    <t xml:space="preserve">  Tartalék</t>
  </si>
  <si>
    <t xml:space="preserve">  Beruházások</t>
  </si>
  <si>
    <t xml:space="preserve">   Felújítások</t>
  </si>
  <si>
    <t>Államháztartáson belüli megelőlegezések visszafizetése</t>
  </si>
  <si>
    <t>Államháztartáson belüli megelőlegezések</t>
  </si>
  <si>
    <t>Önkormányzat bevételei összesen:</t>
  </si>
  <si>
    <t xml:space="preserve">  Önkormányzat kiadásai összesen:</t>
  </si>
  <si>
    <t>Megnevezés:</t>
  </si>
  <si>
    <t>Bevétel</t>
  </si>
  <si>
    <t xml:space="preserve"> Működési célú támogatás </t>
  </si>
  <si>
    <t>Kiadások</t>
  </si>
  <si>
    <t xml:space="preserve"> Személyi juttatások </t>
  </si>
  <si>
    <t xml:space="preserve"> Munkaadókat terhelő járulékok </t>
  </si>
  <si>
    <t xml:space="preserve"> Dologi kiadások </t>
  </si>
  <si>
    <t xml:space="preserve">  Dologi kiadások </t>
  </si>
  <si>
    <t>Közvetett támogatások</t>
  </si>
  <si>
    <t>Összeg</t>
  </si>
  <si>
    <r>
      <t>1. Ellátottak térítési díjának ill. kártérítésének méltányossági alapon történő elengedése.</t>
    </r>
    <r>
      <rPr>
        <sz val="12"/>
        <color theme="1"/>
        <rFont val="Times New Roman"/>
        <family val="1"/>
        <charset val="238"/>
      </rPr>
      <t xml:space="preserve"> </t>
    </r>
  </si>
  <si>
    <t>2. Lakosság részére, lakásfelújításhoz nyújtott kölcsönök elengedésének összege:</t>
  </si>
  <si>
    <t>4. Helyiségek, eszközök hasznosításából származó bevételéből nyújtott kölcsönök elengedésének összege:</t>
  </si>
  <si>
    <t>5. Egyéb nyújtott kedvezmény vagy kölcsön elengedésének összege:</t>
  </si>
  <si>
    <t>Közvetett támogatások összesen:</t>
  </si>
  <si>
    <t>MEGNEVEZÉS</t>
  </si>
  <si>
    <t>Saját bevétel és adósságot keletkeztető ügyletből eredő fizetési kötelezettség összegei</t>
  </si>
  <si>
    <t>ÖSSZESEN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</si>
  <si>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</si>
  <si>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</si>
  <si>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</si>
  <si>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</si>
  <si>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</si>
  <si>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</si>
  <si>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</si>
  <si>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(01+... .+07)</t>
  </si>
  <si>
    <t>Saját bevételek (08. sor) 50%-a</t>
  </si>
  <si>
    <t>Előző év(ek)ben keletkezett tárgyévi fizetési kötelezettség (11+....+17)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</si>
  <si>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</si>
  <si>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</si>
  <si>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</si>
  <si>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</si>
  <si>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</si>
  <si>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</si>
  <si>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</si>
  <si>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(19+.....+25)</t>
  </si>
  <si>
    <t>Fizetési kötelezettség összesen (10+18)</t>
  </si>
  <si>
    <t>Fizetési kötelezettséggel csökkentett saját bevétel (09-26)</t>
  </si>
  <si>
    <t>Jogcím száma</t>
  </si>
  <si>
    <t>Lakott külterülettel kapcsolatos feladatok támogatása</t>
  </si>
  <si>
    <t>Határátkelőhelyek fenntartásának támogatása</t>
  </si>
  <si>
    <t>1.1.1.11</t>
  </si>
  <si>
    <t>Köztemető fenntartás</t>
  </si>
  <si>
    <t>Működési célú támogatás fejezeti kezelésű előirányzattól EU-s programok és azok hazai társfinanszírozása miatt</t>
  </si>
  <si>
    <t>3. Helyi adónál, gépjárműadónál biztosított kedvezmény, mentesség összege</t>
  </si>
  <si>
    <t>III.</t>
  </si>
  <si>
    <t>No.</t>
  </si>
  <si>
    <t>I.1.ba</t>
  </si>
  <si>
    <t>A zöldterület-gazdálkodással kapcsolatos feladatok ellátásának támogatása</t>
  </si>
  <si>
    <t>%</t>
  </si>
  <si>
    <t>I.1.bb</t>
  </si>
  <si>
    <t>Közvilágítás fenntartásának támogatása</t>
  </si>
  <si>
    <t>I.1.bc</t>
  </si>
  <si>
    <t>Köztemető fenntartással kapcsolatos feladatok támogatása</t>
  </si>
  <si>
    <t>I.1.bd</t>
  </si>
  <si>
    <t>Közutak fenntartásának támogatása</t>
  </si>
  <si>
    <t>I.1.b</t>
  </si>
  <si>
    <t>Támogatás összesen</t>
  </si>
  <si>
    <t>I.1.c</t>
  </si>
  <si>
    <t>I.1.d</t>
  </si>
  <si>
    <t>I.1.f beszámítás</t>
  </si>
  <si>
    <t>Beszámítás</t>
  </si>
  <si>
    <t>I.1-I.1.f</t>
  </si>
  <si>
    <t>A települési önkormányzatok működésének támogatása beszámítás után</t>
  </si>
  <si>
    <t>I.5.</t>
  </si>
  <si>
    <t>Polgármesteri illetmény támogatása</t>
  </si>
  <si>
    <t>A helyi önkormányzatok működésének általános támogatása összesen</t>
  </si>
  <si>
    <t>III.1.</t>
  </si>
  <si>
    <t xml:space="preserve">  A települési önkormányzatok szociális feladatinak egyéb  támogatása</t>
  </si>
  <si>
    <t>III.3. Egyes szociális és gyermekjóléti feladatok támogatása</t>
  </si>
  <si>
    <t>III.2.c(1)</t>
  </si>
  <si>
    <t>szociális étkeztetés</t>
  </si>
  <si>
    <t>III.2.da</t>
  </si>
  <si>
    <t>házi segítségnyújtás-szociális segítés</t>
  </si>
  <si>
    <t>III.2.db (1)</t>
  </si>
  <si>
    <t>házi segítségnyújtás-személyi gondozás</t>
  </si>
  <si>
    <t>III.5.b)</t>
  </si>
  <si>
    <t>A rászoruló gyermekek szünidei étkeztetésének támogatása</t>
  </si>
  <si>
    <t>A települési önkormányzatok szociális, gyermekjóléti és gyermekétkeztetési feladatainak támogatása</t>
  </si>
  <si>
    <t>IV.b.</t>
  </si>
  <si>
    <t>IV.</t>
  </si>
  <si>
    <t>Települési önkormányzatok nyilvános könyvtári és a közművelődési  feladatainak támogatása</t>
  </si>
  <si>
    <t>A települési önkormányzatok kulturális feladatainak támogatása</t>
  </si>
  <si>
    <t>Támogatások összesen:</t>
  </si>
  <si>
    <t>Bérkompenzáció</t>
  </si>
  <si>
    <t>V.</t>
  </si>
  <si>
    <t>I.11.</t>
  </si>
  <si>
    <t>I.3.</t>
  </si>
  <si>
    <t>Módosított előirányzat (Ft)</t>
  </si>
  <si>
    <t>Teljesítés (Ft) 2020.12.31</t>
  </si>
  <si>
    <t>Teljesítés (Ft)   2020.12.31.</t>
  </si>
  <si>
    <t xml:space="preserve">                                                           Nagylak Község Önkormányzata  2020. évi bevételei</t>
  </si>
  <si>
    <t xml:space="preserve">                         Nagylak Község Önkormányzata 2020. évi normatív bevételei </t>
  </si>
  <si>
    <t xml:space="preserve">Önkormányzatok működési támogatásai összesen </t>
  </si>
  <si>
    <t>37.</t>
  </si>
  <si>
    <t xml:space="preserve">Működési célú támogatás államháztartáson belül összesen </t>
  </si>
  <si>
    <t>Felhalmozási célú támogatások államháztartáson belülről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</si>
  <si>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</si>
  <si>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</si>
  <si>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</si>
  <si>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Finanszírozási bevételek </t>
  </si>
  <si>
    <t xml:space="preserve">Teljesítés (Ft)  2020.12.31. </t>
  </si>
  <si>
    <t xml:space="preserve">                                     Nagylak Község Önkormányzat 2020. évi kiadásai</t>
  </si>
  <si>
    <t xml:space="preserve">Személyi jellegű juttatások </t>
  </si>
  <si>
    <t>Munkaadót terhelő járulékok</t>
  </si>
  <si>
    <t xml:space="preserve">Dologi kiadások </t>
  </si>
  <si>
    <t xml:space="preserve">Ellátottak pénzbeli juttatásai </t>
  </si>
  <si>
    <t xml:space="preserve">Működési célú pénzeszköz átadás </t>
  </si>
  <si>
    <t xml:space="preserve">Beruházási kiadások (áfával együtt) </t>
  </si>
  <si>
    <t xml:space="preserve">Felújítási kiadások (áfával együtt) </t>
  </si>
  <si>
    <t xml:space="preserve">Felhalmozási célú pénzeszközátadás </t>
  </si>
  <si>
    <t xml:space="preserve">Általános -és céltartalék </t>
  </si>
  <si>
    <t xml:space="preserve">Finanszírozási kiadások </t>
  </si>
  <si>
    <t>Lakásfenntartási támogatás</t>
  </si>
  <si>
    <t>Szociális tüzelőanyag</t>
  </si>
  <si>
    <t>Gyógyszer támogatás</t>
  </si>
  <si>
    <t>Újszülöttek támogatása</t>
  </si>
  <si>
    <t>Természetbeni juttatás rendelet szerint</t>
  </si>
  <si>
    <t>Temetési segély</t>
  </si>
  <si>
    <t>Köztemetés</t>
  </si>
  <si>
    <t>Települési támogatás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</si>
  <si>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</si>
  <si>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Teljesítés (Ft) 2020.12.31.</t>
  </si>
  <si>
    <t>Helyi önkormányzatok előző évi elszámolásból származó kiadásai</t>
  </si>
  <si>
    <t>Működési célú pénzeszköz átadás ÁHT-én belülre: társulások</t>
  </si>
  <si>
    <t>Működési célú pénzeszköz átadás ÁHT-én belülre: önkormányzatok</t>
  </si>
  <si>
    <t>Működési célú pénzeszköz átadás ÁHT-én kívülre: civil szervezetek</t>
  </si>
  <si>
    <t>Egyéb működési célú kiadások</t>
  </si>
  <si>
    <t>Nagylak Község Önkormányzata  2020. évi beruházási kiadásai</t>
  </si>
  <si>
    <t xml:space="preserve">         Nagylak Község Önkormányzata 2020. évi beruházási kiadásai</t>
  </si>
  <si>
    <t xml:space="preserve">              Nagylak Község Önkormányzata  2020. évi felújítási kiadásai</t>
  </si>
  <si>
    <t>Felhalmozási célú pénzeszköz átadás</t>
  </si>
  <si>
    <t>megnevezés</t>
  </si>
  <si>
    <t xml:space="preserve">választott tisztségviselő </t>
  </si>
  <si>
    <t>közalkalmazott</t>
  </si>
  <si>
    <t>közfoglalkoztatott</t>
  </si>
  <si>
    <t>összesen</t>
  </si>
  <si>
    <t>köztisztviselő</t>
  </si>
  <si>
    <t>Mutatószám alapján számított tám.</t>
  </si>
  <si>
    <t>011130 Önkormányzatok és önkormányzati hivatalok jogalkotó és általános igazgatási tevékenysége</t>
  </si>
  <si>
    <t>013320 Köztemető-fenntartás és -működtetés</t>
  </si>
  <si>
    <t>013350 Az önkormányzati vagyonnal való gazdálkodással kapcsolatos feladatok</t>
  </si>
  <si>
    <t>018010 Önkormányzatok elszámolásai a központi költségvetéssel</t>
  </si>
  <si>
    <t>018030 Támogatási célú finanszírozási műveletek</t>
  </si>
  <si>
    <t>041233 Hosszabb időtartamú közfoglalkoztatás</t>
  </si>
  <si>
    <t>041237 Közfoglalkoztatási mintaprogram</t>
  </si>
  <si>
    <t>064010 Közvilágítás</t>
  </si>
  <si>
    <t>066020 Város-, községgazdálkodási egyéb szolgáltatások</t>
  </si>
  <si>
    <t>072111 Háziorvosi alapellátás</t>
  </si>
  <si>
    <t>074031 Család és nővédelmi egészségügyi gondozás</t>
  </si>
  <si>
    <t>074040 Fertőző megbetegedések megelőzése, járványügyi ellátás</t>
  </si>
  <si>
    <t>082044 Könyvtári szolgáltatások</t>
  </si>
  <si>
    <t>082091 Közművelődés - közösségi és társadalmi részvétel fejlesztése</t>
  </si>
  <si>
    <t>084031 Civil szervezetek működési támogatása</t>
  </si>
  <si>
    <t>095020 Iskolarendszeren kívüli egyéb oktatás, képzés</t>
  </si>
  <si>
    <t>104037 Intézményen kívüli gyermekétkeztetés</t>
  </si>
  <si>
    <t>104042 Család és gyermekjóléti szolgáltatások</t>
  </si>
  <si>
    <t>107051 Szociális étkeztetés szociális konyhán</t>
  </si>
  <si>
    <t>107052 Házi segítségnyújtás</t>
  </si>
  <si>
    <t>107060 Egyéb szociális pénzbeli és természetbeni ellátások, támogatások</t>
  </si>
  <si>
    <t>107080 Esélyegyenlőség elősegítését célzó tevékenységek és programok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</si>
  <si>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</si>
  <si>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</si>
  <si>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</si>
  <si>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</si>
  <si>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</si>
  <si>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</si>
  <si>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</si>
  <si>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</si>
  <si>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</si>
  <si>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</si>
  <si>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</si>
  <si>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</si>
  <si>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</si>
  <si>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</si>
  <si>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</si>
  <si>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</si>
  <si>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</si>
  <si>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</si>
  <si>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</si>
  <si>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</si>
  <si>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</si>
  <si>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25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</si>
  <si>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</si>
  <si>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</si>
  <si>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</si>
  <si>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</si>
  <si>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</si>
  <si>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</si>
  <si>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</si>
  <si>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</si>
  <si>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</si>
  <si>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</si>
  <si>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</si>
  <si>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</si>
  <si>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</si>
  <si>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Szakmai tevékenységet segítő szolgáltatások  (K336)</t>
  </si>
  <si>
    <t>Egyéb szolgáltatások (&gt;=44) 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</si>
  <si>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</si>
  <si>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</si>
  <si>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</si>
  <si>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</si>
  <si>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</si>
  <si>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</si>
  <si>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Kamatkiadások (&gt;=52+53) (K353)</t>
  </si>
  <si>
    <t>ebből: államháztartáson belül (K353)</t>
  </si>
  <si>
    <t>Egyéb dologi kiadások (K355)</t>
  </si>
  <si>
    <t>Különféle befizetések és egyéb dologi kiadások (=49+50+51+54+58) (K35)</t>
  </si>
  <si>
    <t>Dologi kiadások (=31+34+45+48+59) (K3)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</si>
  <si>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</si>
  <si>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</si>
  <si>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</si>
  <si>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</si>
  <si>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</si>
  <si>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(=61+62+73+74+85+94+97+100) (K4)</t>
  </si>
  <si>
    <t>A helyi önkormányzatok előző évi elszámolásából származó kiadások (K5021)</t>
  </si>
  <si>
    <t>Elvonások és befizetések (=123+124+125) (K502)</t>
  </si>
  <si>
    <t>Egyéb működési célú támogatások államháztartáson belülre (=151+…+160) (K506)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</si>
  <si>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</si>
  <si>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</si>
  <si>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</si>
  <si>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</si>
  <si>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</si>
  <si>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Egyéb működési célú kiadások (=121+126+127+128+139+150+161+163+175+176+177+178+189) (K5)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</si>
  <si>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</si>
  <si>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</si>
  <si>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</si>
  <si>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</si>
  <si>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Felújítási célú előzetesen felszámított általános forgalmi adó (K74)</t>
  </si>
  <si>
    <t>Felújítások (=200+...+203) (K7)</t>
  </si>
  <si>
    <t>Költségvetési kiadások (=20+21+60+120+190+199+204+266) (K1-K8)</t>
  </si>
  <si>
    <t>Államháztartáson belüli megelőlegezések visszafizetése (K914)</t>
  </si>
  <si>
    <t>Belföldi finanszírozás kiadásai (=273+286+…+292+295) (K91)</t>
  </si>
  <si>
    <t>Finanszírozási kiadások (=296+304+305+306) (K9)</t>
  </si>
  <si>
    <t>Kiadások összesen (=267+307) (K1-K9)</t>
  </si>
  <si>
    <t>Nagylak Község Önkormányzata 2020. évi kiadásai cofog szerinti bontásban</t>
  </si>
  <si>
    <t>Forintban</t>
  </si>
  <si>
    <t>900020 Önkormányzatok funkcióra nem sorolható bevételei államháztartáson kívülről</t>
  </si>
  <si>
    <t>Helyi önkormányzatok működésének általános támogatása (B111)</t>
  </si>
  <si>
    <t>03</t>
  </si>
  <si>
    <t>Települési önkormányzatok egyes szociális és gyermekjóléti feladatainak támogatása (B1131)</t>
  </si>
  <si>
    <t>04</t>
  </si>
  <si>
    <t>Települési önkormányzatok gyermekétkeztetési feladatainak támogatása (B1132)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</si>
  <si>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</si>
  <si>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</si>
  <si>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</si>
  <si>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</si>
  <si>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</si>
  <si>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</si>
  <si>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társadalombiztosítás pénzügyi alapjai (B16)</t>
  </si>
  <si>
    <t>ebből: elkülönített állami pénzalapok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</si>
  <si>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</si>
  <si>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</si>
  <si>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egyéb fejezeti kezelésű előirányzatok (B25)</t>
  </si>
  <si>
    <t>Felhalmozási célú támogatások államháztartáson belülről (=46+47+48+59+70) (B2)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</si>
  <si>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</si>
  <si>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</si>
  <si>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</si>
  <si>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</si>
  <si>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Termékek és szolgáltatások adói (=116+137+141+142+147)  (B35)</t>
  </si>
  <si>
    <t>Egyéb közhatalmi bevételek (&gt;=166+…+183) (B36)</t>
  </si>
  <si>
    <t>ebből: egyéb bírság (B36)</t>
  </si>
  <si>
    <t>ebből: egyéb települési adók (B36)</t>
  </si>
  <si>
    <t>Közhatalmi bevételek (=93+94+104+109+164+165) (B3)</t>
  </si>
  <si>
    <t>Szolgáltatások ellenértéke (&gt;=187+188) (B402)</t>
  </si>
  <si>
    <t>ebből:tárgyi eszközök bérbeadásából származó bevétel (B402)</t>
  </si>
  <si>
    <t>Közvetített szolgáltatások ellenértéke  (&gt;=190) (B403)</t>
  </si>
  <si>
    <t>Tulajdonosi bevételek (&gt;=192+…+197) (B404)</t>
  </si>
  <si>
    <t>ebből: egyéb részesedések után kapott osztalék (B404)</t>
  </si>
  <si>
    <t>Ellátási díjak (B405)</t>
  </si>
  <si>
    <t>Kiszámlázott általános forgalmi adó (B406)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</si>
  <si>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</si>
  <si>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</si>
  <si>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</si>
  <si>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ebből: kiadások visszatérítései (B411)</t>
  </si>
  <si>
    <t>Működési bevételek (=185+186+189+191+198+…+200+207+215+216+217) (B4)</t>
  </si>
  <si>
    <t>Egyéb tárgyi eszközök értékesítése (B53)</t>
  </si>
  <si>
    <t>Felhalmozási bevételek (=221+223+225+226+228) (B5)</t>
  </si>
  <si>
    <t>Egyéb működési célú átvett pénzeszközök (=244+…+254) (B65)</t>
  </si>
  <si>
    <t>ebből: egyéb civil szervezetek (B65)</t>
  </si>
  <si>
    <t>Működési célú átvett pénzeszközök (=230+...+233+243) (B6)</t>
  </si>
  <si>
    <t>Költségvetési bevételek (=45+81+184+220+229+255+281) (B1-B7)</t>
  </si>
  <si>
    <t>Előző év költségvetési maradványának igénybevétele (B8131)</t>
  </si>
  <si>
    <t>Maradvány igénybevétele (=294+295) (B813)</t>
  </si>
  <si>
    <t>Államháztartáson belüli megelőlegezések (B814)</t>
  </si>
  <si>
    <t>Belföldi finanszírozás bevételei (=286+293+296+…+301+304) (B81)</t>
  </si>
  <si>
    <t>Finanszírozási bevételek (=305+311+312+313) (B8)</t>
  </si>
  <si>
    <t>Bevételek összesen (282+314) (B1-B8)</t>
  </si>
  <si>
    <t>Nagylak Község Önkormányzata 2020. évi bevételei cofog szerinti bontásban</t>
  </si>
  <si>
    <t>MFP Temetői infrastruktúra fejlesztése</t>
  </si>
  <si>
    <t>MFP Közterületi játsztótér fejlesztése</t>
  </si>
  <si>
    <t>Működési célú maradvány igénybevétele</t>
  </si>
  <si>
    <t>Felhalmozási célú maradvány igénybevétele</t>
  </si>
  <si>
    <t>Felhalmozási bevételek összesen</t>
  </si>
  <si>
    <t>Működési bevételek összesen</t>
  </si>
  <si>
    <t>Államháztatáson belüli megelőlegezések</t>
  </si>
  <si>
    <t>Működési kiadások összesen</t>
  </si>
  <si>
    <t>Felhalmozási kiadások összesen</t>
  </si>
  <si>
    <t>Felhalmozási célú tartalék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</si>
  <si>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</si>
  <si>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</si>
  <si>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</si>
  <si>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</si>
  <si>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</si>
  <si>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</si>
  <si>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</si>
  <si>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</si>
  <si>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</si>
  <si>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</si>
  <si>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Sszám</t>
  </si>
  <si>
    <t>Nagylak Község Önkormányzata 2020. évi maradványa</t>
  </si>
  <si>
    <t xml:space="preserve"> 1. </t>
  </si>
  <si>
    <t xml:space="preserve"> 2. </t>
  </si>
  <si>
    <t xml:space="preserve"> Költségvetési bevételek </t>
  </si>
  <si>
    <t xml:space="preserve"> 3. </t>
  </si>
  <si>
    <t xml:space="preserve"> Finanszírozási bevételek (előző évi maradvány igénybevétel nélkül) </t>
  </si>
  <si>
    <t xml:space="preserve"> 4. </t>
  </si>
  <si>
    <t xml:space="preserve"> 36. szla forgalma (+, -) </t>
  </si>
  <si>
    <t xml:space="preserve"> 5. </t>
  </si>
  <si>
    <t xml:space="preserve"> Költségvetési kiadások </t>
  </si>
  <si>
    <t xml:space="preserve"> 6. </t>
  </si>
  <si>
    <t xml:space="preserve"> Finanszírozási kiadások </t>
  </si>
  <si>
    <t xml:space="preserve"> 7. </t>
  </si>
  <si>
    <t xml:space="preserve"> Pénzkészlet változás </t>
  </si>
  <si>
    <t xml:space="preserve"> 8. </t>
  </si>
  <si>
    <t xml:space="preserve"> Pénzkészlet a tárgyidőszak végén </t>
  </si>
  <si>
    <t>Trianoni Emlékmű</t>
  </si>
  <si>
    <t>Rendelő bővítés terv készítés</t>
  </si>
  <si>
    <t>Játszótér fejlesztés tervdokumentáció</t>
  </si>
  <si>
    <t>Önkorm. igazgatási tevékenység</t>
  </si>
  <si>
    <t>Város és községgazd. egyéb szolg.</t>
  </si>
  <si>
    <t>Háziorvosi alapellátás</t>
  </si>
  <si>
    <t>Mtv. hatálya alá tartozó</t>
  </si>
  <si>
    <t xml:space="preserve"> Pénzkészlet 2020.01.01. - én </t>
  </si>
  <si>
    <t xml:space="preserve"> Megnevezés</t>
  </si>
  <si>
    <t>Összeg (Ft)</t>
  </si>
  <si>
    <t>A/I Immateriális javak (=A/I/1+A/I/2+A/I/3)</t>
  </si>
  <si>
    <t>A/II Tárgyi eszközök  (=A/II/1+...+A/II/5)</t>
  </si>
  <si>
    <t>A/III Befektetett pénzügyi eszközök (=A/III/1+A/III/2+A/III/3)</t>
  </si>
  <si>
    <t>A) NEMZETI VAGYONBA TARTOZÓ BEFEKTETETT ESZKÖZÖK (=A/I+A/II+A/III+A/IV)</t>
  </si>
  <si>
    <t>C/II Pénztárak, csekkek, betétkönyvek (=C/II/1+C/II/2+C/II/3)</t>
  </si>
  <si>
    <t>C) PÉNZESZKÖZÖK (=C/I+…+C/IV)</t>
  </si>
  <si>
    <t>D/I Költségvetési évben esedékes követelések (=D/I/1+…+D/I/8)</t>
  </si>
  <si>
    <t>D/II Költségvetési évet követően esedékes követelések (=D/II/1+…+D/II/8)</t>
  </si>
  <si>
    <t>D/III Követelés jellegű sajátos elszámolások (=D/III/1+…+D/III/9)</t>
  </si>
  <si>
    <t>D) KÖVETELÉSEK  (=D/I+D/II+D/III)</t>
  </si>
  <si>
    <t>ESZKÖZÖK ÖSSZESEN (=A+B+C+D+E+F)</t>
  </si>
  <si>
    <t>G/IV Felhalmozott eredmény</t>
  </si>
  <si>
    <t>G/VI Mérleg szerinti eredmény</t>
  </si>
  <si>
    <t>G/ SAJÁT TŐKE  (= G/I+…+G/VI)</t>
  </si>
  <si>
    <t>H/I Költségvetési évben esedékes kötelezettségek (=H/I/1+…+H/I/9)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</si>
  <si>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</si>
  <si>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</si>
  <si>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</si>
  <si>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J) PASSZÍV IDŐBELI ELHATÁROLÁSOK (=J/1+J/2+J/3)</t>
  </si>
  <si>
    <t>FORRÁSOK ÖSSZESEN (=G+H+I+J)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</si>
  <si>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</si>
  <si>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</si>
  <si>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</si>
  <si>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</si>
  <si>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</si>
  <si>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</si>
  <si>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</si>
  <si>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</si>
  <si>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</si>
  <si>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</si>
  <si>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</si>
  <si>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</si>
  <si>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</si>
  <si>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</si>
  <si>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</si>
  <si>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</si>
  <si>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</si>
  <si>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</si>
  <si>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</si>
  <si>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</si>
  <si>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</si>
  <si>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</si>
  <si>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</si>
  <si>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</si>
  <si>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</si>
  <si>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</si>
  <si>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</si>
  <si>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</si>
  <si>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</si>
  <si>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</si>
  <si>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</si>
  <si>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</si>
  <si>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</si>
  <si>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</si>
  <si>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</si>
  <si>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</si>
  <si>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</si>
  <si>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Csongrád Megyei Településtisztasági Kft.</t>
  </si>
  <si>
    <t>Csongrád Megyei Kegyeleti Kft.</t>
  </si>
  <si>
    <t>adatok forintban</t>
  </si>
  <si>
    <t>Leader</t>
  </si>
  <si>
    <t>Sorszám:</t>
  </si>
  <si>
    <t xml:space="preserve">  összesen:</t>
  </si>
  <si>
    <t>2020. évi eredeti előirányzat</t>
  </si>
  <si>
    <t>Teljesítés          2020.12.31.</t>
  </si>
  <si>
    <t>2020. évi módosított előirányzat</t>
  </si>
  <si>
    <r>
      <t xml:space="preserve">EFOP-1.5.3-16-2017-00037 </t>
    </r>
    <r>
      <rPr>
        <sz val="12"/>
        <rFont val="Times New Roman"/>
        <family val="1"/>
        <charset val="238"/>
      </rPr>
      <t>Humán szolgáltatások fejlesztése térségi szemléletben</t>
    </r>
  </si>
  <si>
    <t xml:space="preserve">EFOP-3.9.2.-16-2017-00023 Humán kapacitások fejlesztése térségi szemléletben </t>
  </si>
  <si>
    <t>Előző év</t>
  </si>
  <si>
    <t>Tárgyév</t>
  </si>
  <si>
    <t>Ssz.</t>
  </si>
  <si>
    <t>A</t>
  </si>
  <si>
    <t>B</t>
  </si>
  <si>
    <t>C</t>
  </si>
  <si>
    <t>D</t>
  </si>
  <si>
    <t>E</t>
  </si>
  <si>
    <t>ESZKÖZÖK</t>
  </si>
  <si>
    <t>A/ NEMZETI VAGYONBA TARTOZÓ BEFEKTETETT ESZKÖZÖK</t>
  </si>
  <si>
    <t>A/I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</si>
  <si>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</si>
  <si>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</si>
  <si>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</si>
  <si>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</si>
  <si>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</si>
  <si>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</si>
  <si>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</si>
  <si>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02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</si>
  <si>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</si>
  <si>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</si>
  <si>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</si>
  <si>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</si>
  <si>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08</t>
  </si>
  <si>
    <t>Összes növekedés  (=02+…+07)</t>
  </si>
  <si>
    <t>Értékesítés</t>
  </si>
  <si>
    <t>Egyéb csökkenés</t>
  </si>
  <si>
    <t>14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</si>
  <si>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</si>
  <si>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</si>
  <si>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</si>
  <si>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</si>
  <si>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</si>
  <si>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</si>
  <si>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24</t>
  </si>
  <si>
    <t>Értékcsökkenés összesen (=19+23)</t>
  </si>
  <si>
    <t>Eszközök nettó értéke (=15-24)</t>
  </si>
  <si>
    <t>26</t>
  </si>
  <si>
    <t>Teljesen (0-ig) leírt eszközök bruttó értéke</t>
  </si>
  <si>
    <t xml:space="preserve"> Kimutatás Nagylak Község Önkormányzata  immateriális javak, tárgyi eszközök koncesszióba, vagyonkezelésbe adott eszközök  2020. évi állományának alakulásáról</t>
  </si>
  <si>
    <t>Index (%)</t>
  </si>
  <si>
    <t>I. IMMATERIÁLIS JAVAK</t>
  </si>
  <si>
    <t>A/I/1</t>
  </si>
  <si>
    <t>1. Vagyoni értékű jogok</t>
  </si>
  <si>
    <t>A/I/1/a</t>
  </si>
  <si>
    <t>a) Forgalomképtelen törzsvagyon</t>
  </si>
  <si>
    <t>A/I/1/b</t>
  </si>
  <si>
    <t>b) Nemzetgazdasági szempontból kiemelt jelentőségű törzsvagyon</t>
  </si>
  <si>
    <t>A/I/1/c</t>
  </si>
  <si>
    <t>c) Korlátozottan forgalomképes vagyon</t>
  </si>
  <si>
    <t>A/I/1/d</t>
  </si>
  <si>
    <t>d) Üzleti vagyon</t>
  </si>
  <si>
    <t>A/I/2</t>
  </si>
  <si>
    <t>2. Szellemi termékek</t>
  </si>
  <si>
    <t>A/I/2/a</t>
  </si>
  <si>
    <t>A/I/2/b</t>
  </si>
  <si>
    <t>A/I/2/c</t>
  </si>
  <si>
    <t>A/I/2/d</t>
  </si>
  <si>
    <t>A/I/3</t>
  </si>
  <si>
    <t>3. Immateriális javak értékhelyesbítése</t>
  </si>
  <si>
    <t>A/I/3/a</t>
  </si>
  <si>
    <t>A/I/3/b</t>
  </si>
  <si>
    <t>A/I/3/c</t>
  </si>
  <si>
    <t>A/I/3/d</t>
  </si>
  <si>
    <t>A/II</t>
  </si>
  <si>
    <t>II. TÁRGYI ESZKÖZÖK</t>
  </si>
  <si>
    <t>A/II/1</t>
  </si>
  <si>
    <t>1. Ingatlanok és kapcsolódó vagyoni értékű jogok</t>
  </si>
  <si>
    <t>A/II/1/a</t>
  </si>
  <si>
    <t>A/II/1/b</t>
  </si>
  <si>
    <t>A/II/1/c</t>
  </si>
  <si>
    <t>A/II/1/d</t>
  </si>
  <si>
    <t>A/II/2</t>
  </si>
  <si>
    <t>2. Gépek, berendezések, felszerelések, járművek</t>
  </si>
  <si>
    <t>A/II/2/a</t>
  </si>
  <si>
    <t>A/II/2/b</t>
  </si>
  <si>
    <t>A/II/2/c</t>
  </si>
  <si>
    <t>A/II/2/d</t>
  </si>
  <si>
    <t>A/II/3</t>
  </si>
  <si>
    <t>3. Tenyészállatok</t>
  </si>
  <si>
    <t>A/II/3/a</t>
  </si>
  <si>
    <t>A/II/3/b</t>
  </si>
  <si>
    <t>A/II/3/c</t>
  </si>
  <si>
    <t>A/II/3/d</t>
  </si>
  <si>
    <t>A/II/4</t>
  </si>
  <si>
    <t>4. Beruházások, felújítások</t>
  </si>
  <si>
    <t>A/II/4/a</t>
  </si>
  <si>
    <t>A/II/4/b</t>
  </si>
  <si>
    <t>A/II/4/c</t>
  </si>
  <si>
    <t>A/II/4/d</t>
  </si>
  <si>
    <t>A/II/5</t>
  </si>
  <si>
    <t>5. Tárgyi eszközök értékhelyesbítése</t>
  </si>
  <si>
    <t>A/II/5/a</t>
  </si>
  <si>
    <t>A/II/5/b</t>
  </si>
  <si>
    <t>A/II/5/c</t>
  </si>
  <si>
    <t>A/II/5/d</t>
  </si>
  <si>
    <t>A/III</t>
  </si>
  <si>
    <t>III. BEFEKTETETT PÉNZÜGYI ESZKÖZÖK</t>
  </si>
  <si>
    <t>A/III/1</t>
  </si>
  <si>
    <t>1. Tartós részesedések</t>
  </si>
  <si>
    <t>A/III/1/a</t>
  </si>
  <si>
    <t>A/III/1/b</t>
  </si>
  <si>
    <t>A/III/1/c</t>
  </si>
  <si>
    <t>A/III/1/d</t>
  </si>
  <si>
    <t>A/III/2</t>
  </si>
  <si>
    <t>2. Tartós hitelviszonyt megtestesítő értékpapírok</t>
  </si>
  <si>
    <t>A/III/2/a</t>
  </si>
  <si>
    <t>A/III/2/b</t>
  </si>
  <si>
    <t>A/III/2/c</t>
  </si>
  <si>
    <t>A/III/2/d</t>
  </si>
  <si>
    <t>A/III/3</t>
  </si>
  <si>
    <t>3. Befektetett pénzügyi eszközök értékhelyesbítése</t>
  </si>
  <si>
    <t>A/III/3/a</t>
  </si>
  <si>
    <t>A/III/3/b</t>
  </si>
  <si>
    <t>A/III/3/c</t>
  </si>
  <si>
    <t>A/III/3/d</t>
  </si>
  <si>
    <t>A/IV</t>
  </si>
  <si>
    <t>IV. KONCESSZIÓBA, VAGYONKEZELÉSBE ADOTT ESZKÖZÖK</t>
  </si>
  <si>
    <t>A/IV/1</t>
  </si>
  <si>
    <t>1.Koncesszióba, vagyonkezelésbe adott eszközök</t>
  </si>
  <si>
    <t>A/IV/1/a</t>
  </si>
  <si>
    <t>A/IV/1/b</t>
  </si>
  <si>
    <t>A/IV/1/c</t>
  </si>
  <si>
    <t>A/IV/1/d</t>
  </si>
  <si>
    <t>A/IV/2</t>
  </si>
  <si>
    <t>2. Koncesszióba, vagyonkezelésbe adott eszközök értékhelyesbítése</t>
  </si>
  <si>
    <t>A/IV/2/a</t>
  </si>
  <si>
    <t>A/IV/2/b</t>
  </si>
  <si>
    <t>A/IV/2/c</t>
  </si>
  <si>
    <t>A/IV/2/d</t>
  </si>
  <si>
    <t>B/ NEMZETI VAGYONBA TARTOZÓ FORGÓESZKÖZÖK</t>
  </si>
  <si>
    <t>B/I</t>
  </si>
  <si>
    <t>I. Készletek</t>
  </si>
  <si>
    <t>B/II</t>
  </si>
  <si>
    <t>II. Értékpapírok</t>
  </si>
  <si>
    <t>C/ PÉNZESZKÖZÖK</t>
  </si>
  <si>
    <t>C/I</t>
  </si>
  <si>
    <t>I. Lekötött bankbetétek</t>
  </si>
  <si>
    <t>C/II</t>
  </si>
  <si>
    <t>II. Pénztárak, csekkek, betétkönyvek</t>
  </si>
  <si>
    <t>C/III</t>
  </si>
  <si>
    <t>III. Forintszámlák</t>
  </si>
  <si>
    <t>C/IV</t>
  </si>
  <si>
    <t>IV. Devizaszámlák</t>
  </si>
  <si>
    <t>D/ KÖVETELÉSEK</t>
  </si>
  <si>
    <t>D/I</t>
  </si>
  <si>
    <t>I. Költségvetési évben esedékes követelések</t>
  </si>
  <si>
    <t>D/II</t>
  </si>
  <si>
    <t>II. Költségvetési évet követően esedékes követelések</t>
  </si>
  <si>
    <t>D/III</t>
  </si>
  <si>
    <t>III. Követelés jellegű sajátos elszámolások</t>
  </si>
  <si>
    <t>F</t>
  </si>
  <si>
    <t>F/ AKTÍV IDŐBELI ELHATÁROLÁSOK</t>
  </si>
  <si>
    <t>A+..+F</t>
  </si>
  <si>
    <t>ESZKÖZÖK ÖSSZESEN</t>
  </si>
  <si>
    <t>FORRÁSOK</t>
  </si>
  <si>
    <t>G</t>
  </si>
  <si>
    <t>G/ SAJÁT TŐKE</t>
  </si>
  <si>
    <t>G/I</t>
  </si>
  <si>
    <t>I. Nemzeti vagyon induláskori értéke</t>
  </si>
  <si>
    <t>G/II</t>
  </si>
  <si>
    <t>II. Nemzeti vagyon változásai</t>
  </si>
  <si>
    <t>G/III</t>
  </si>
  <si>
    <t>III. Egyéb eszközök induláskori értéke és változásai</t>
  </si>
  <si>
    <t>G/IV</t>
  </si>
  <si>
    <t>IV. Felhalmozott eredmény</t>
  </si>
  <si>
    <t>G/V</t>
  </si>
  <si>
    <t>V. Eszközök értékhelyesbítésének forrása</t>
  </si>
  <si>
    <t>G/VI</t>
  </si>
  <si>
    <t>VI. Mérleg szerinti eredmény</t>
  </si>
  <si>
    <t>H</t>
  </si>
  <si>
    <t>H/ KÖTELEZETTSÉGEK</t>
  </si>
  <si>
    <t>H/I</t>
  </si>
  <si>
    <t>I. Költségvetési évben esedékes kötelezettségek</t>
  </si>
  <si>
    <t>H/II</t>
  </si>
  <si>
    <t>II. Költségvetési évet követően esedékes kötelezettségek</t>
  </si>
  <si>
    <t>H/III</t>
  </si>
  <si>
    <t>III. Kötelezettség jellegű sajátos elszámolások</t>
  </si>
  <si>
    <t>I</t>
  </si>
  <si>
    <t>I/ KINCSTÁRI SZÁMLAVEZETÉSSEL KAPCSOLATOS ELSZÁMOLÁSOK</t>
  </si>
  <si>
    <t>J</t>
  </si>
  <si>
    <t>J/ PASSZÍV IDŐBELI ELHATÁROLÁSOK (=K/1+K/2+K/3)</t>
  </si>
  <si>
    <t>G+...+J</t>
  </si>
  <si>
    <t>FORRÁSOK ÖSSZESEN</t>
  </si>
  <si>
    <t>L</t>
  </si>
  <si>
    <t>MÉRLEGEN KÍVÜLI TÉTELEK</t>
  </si>
  <si>
    <t>L/1</t>
  </si>
  <si>
    <t>"0"-ra írt eszközök</t>
  </si>
  <si>
    <t>L/2</t>
  </si>
  <si>
    <t>Használatban lévő kisértékű immateriális javak, tárgyi eszközök</t>
  </si>
  <si>
    <t>L/3</t>
  </si>
  <si>
    <t>Használatban lévő készletek</t>
  </si>
  <si>
    <t>L/4</t>
  </si>
  <si>
    <t>01-02. számlacsoportban nyilvántartott eszközök (Áht-n belüli vagyonkezelésbe adott, bérbevett, letétbe, bizományba, üzemeltetésre átvett, stb.)</t>
  </si>
  <si>
    <t>L/5</t>
  </si>
  <si>
    <t>A nemzeti vagyonról szóló 2011. évi CXCVI. törvény 1. § (2) bekezdés g) és h) pontja szerinti kulturális javak és régészeti leletek (bekerülési érték nélküli)</t>
  </si>
  <si>
    <t>L/6</t>
  </si>
  <si>
    <t>Függő követelések</t>
  </si>
  <si>
    <t>L/7</t>
  </si>
  <si>
    <t>Függő kötelezettségek</t>
  </si>
  <si>
    <t>L/8</t>
  </si>
  <si>
    <t>Biztos (jövőbeni) követelések</t>
  </si>
  <si>
    <t>E/ EGYÉB SAJÁTOS ELSZÁMOLÁSOK</t>
  </si>
  <si>
    <t>Nagylak Község Önkormányzat saját bevételeinek részletezése és az adósságot keletkeztető ügyletből származó fizetési kötelezettség bemutatása</t>
  </si>
  <si>
    <t>Buszmegálló utasvárakozó</t>
  </si>
  <si>
    <t>Nagylak Község Önkormányzata</t>
  </si>
  <si>
    <t xml:space="preserve">  Mérleg  (konszolidált) 2020.12.31.</t>
  </si>
  <si>
    <t xml:space="preserve">                       Eredménykimutatás -konszolidált  2020. 12.31.</t>
  </si>
  <si>
    <t>Nagylak Község Önkormányzata gazdasági szervezetek működéséből származó kötelezettségei, részesedései</t>
  </si>
  <si>
    <t>Nagylak Község Önkormányzata európai uniós forrásból finanszírozott projektjei</t>
  </si>
  <si>
    <t>Nagylak Község  Önkormányzata  2020. évi vagyonkimutatása</t>
  </si>
  <si>
    <t>Nagylak Község Önkormányzata  2020. évi szocilás ellátások kiadásai</t>
  </si>
  <si>
    <t>Óvodai-iskolai nevelési támogatás</t>
  </si>
  <si>
    <t xml:space="preserve">                     Nagylak Község Önkormányzata   2020. évi   pénzeszköz átadások, támogatások kiadásai</t>
  </si>
  <si>
    <t>Bursa Hungarica ösztöndíj</t>
  </si>
  <si>
    <t>Tárgyi eszköz beszerzések</t>
  </si>
  <si>
    <t>Fűtés korszerűsítés - iskola épület</t>
  </si>
  <si>
    <t>Nagylak Község Önkormányzata  2020. évi  általános -és céltartaléka</t>
  </si>
  <si>
    <t xml:space="preserve">                                                    Nagylak Község Önkormányzata   2020. évi költségvetési mérlege</t>
  </si>
  <si>
    <t>Nagylak Község Önkormányzata  létszám kimutatása  2020.12.31.</t>
  </si>
  <si>
    <t>Nagylak Községi Önkormányzata  2020.évi pénzkészlet változása</t>
  </si>
  <si>
    <t>Konszolidálás előtti összeg</t>
  </si>
  <si>
    <t>Konszolidálás</t>
  </si>
  <si>
    <t>Konszolidált összeg</t>
  </si>
  <si>
    <t>C/III-IV. Forintszámlák és Devizaszámlák (=C/III/1+C/III/2+CIV/1+C/IV/2)</t>
  </si>
  <si>
    <t>E) EGYÉB SAJÁTOS ELSZÁMOLÁSOK (=E/I+…+E/II)</t>
  </si>
  <si>
    <t>G/I-III Nemzeti vagyon és egyéb eszközök induláskori értéke és változásai</t>
  </si>
  <si>
    <t>C) MÉRLEG SZERINTI EREDMÉNY (=±A±B)</t>
  </si>
  <si>
    <t>2020. évi eredeti előirányzat (Ft)</t>
  </si>
  <si>
    <t>2020. évi módosított előirányzat (Ft)</t>
  </si>
  <si>
    <t>Működési célú önként vállalt feladatok kiadásai</t>
  </si>
  <si>
    <t>Működési célú pénzeszközátadás Áht-on belülre</t>
  </si>
  <si>
    <t>Működési célú pénzeszközátadás Áht-on kívülre (Non-profit szervezetek támogatása)</t>
  </si>
  <si>
    <t>Helyi közösségi tér működtetése</t>
  </si>
  <si>
    <t>Ellátottak pénzbeli és természetbeni juttatásaiból: '- egyéb az önk.rendeletében megállapított juttatásokból ( újszülöttek támogatása, karácsonyi támogatás)</t>
  </si>
  <si>
    <t>Működési célú önként vállalt feladatok bevételei</t>
  </si>
  <si>
    <t xml:space="preserve"> Működési célú maradványból</t>
  </si>
  <si>
    <t>Működési célú kötelező feladatok kiadásai</t>
  </si>
  <si>
    <t>Önkormányzatok igazgatási tevékenysége</t>
  </si>
  <si>
    <t>Önkormányzatok elszámolásai kp-i költségvetéssel</t>
  </si>
  <si>
    <t>Közvilágítás</t>
  </si>
  <si>
    <t>Város-és községgazdálkodási feladatok</t>
  </si>
  <si>
    <t>Házi orvosi alapellátás</t>
  </si>
  <si>
    <t>Család-és nővédelmi egészségügyi gondozás</t>
  </si>
  <si>
    <t>Intézményen kívüli gyermekétkeztetés</t>
  </si>
  <si>
    <t>Szociális étkeztetés</t>
  </si>
  <si>
    <t>Szociális települési támogatások</t>
  </si>
  <si>
    <t>Esélyegyenlőség elősegítését célzó pályázatok EFOP</t>
  </si>
  <si>
    <t>Működési célú kötelező feladatok bevételei</t>
  </si>
  <si>
    <t>Önkormányzatok működési támogatásából</t>
  </si>
  <si>
    <t>Egyéb működési célú támogatás Áht-én belülről</t>
  </si>
  <si>
    <t>Közhatalmi betételekből</t>
  </si>
  <si>
    <t>Felhalmozási célú kötelező feladatok bevételei és kiadásai</t>
  </si>
  <si>
    <t>Felhalmozási célú költségvetési maradványból</t>
  </si>
  <si>
    <t xml:space="preserve">Beruházási kiadások </t>
  </si>
  <si>
    <t xml:space="preserve">Felújítások </t>
  </si>
  <si>
    <t>BEVÉTELEK mindösszesen:</t>
  </si>
  <si>
    <t>KIADÁSOK mindösszesen:</t>
  </si>
  <si>
    <t>Nagylak  Község Önkormányzat kötelező és önként vállalt feladatai 2020. évben</t>
  </si>
  <si>
    <t>2020. 12.31. teljesítés</t>
  </si>
  <si>
    <t>Fertőző megbetegedések megelőzése (Covid-19)</t>
  </si>
  <si>
    <t>Felhalmozási célú támogatások Áht-n belülről</t>
  </si>
  <si>
    <t>Tárgyi eszköz értékesítés</t>
  </si>
  <si>
    <t xml:space="preserve">Működési célú pénzeszköz  átvétel Áht-n kívülről </t>
  </si>
  <si>
    <t>1. melléklet</t>
  </si>
  <si>
    <t>2. melléklet</t>
  </si>
  <si>
    <t xml:space="preserve">                                 3. melléklet</t>
  </si>
  <si>
    <t>4. melléklet</t>
  </si>
  <si>
    <t>5.  melléklet</t>
  </si>
  <si>
    <t>6.  melléklet</t>
  </si>
  <si>
    <t xml:space="preserve">                                                                                                                            7. melléklet</t>
  </si>
  <si>
    <t xml:space="preserve">                                                          8. melléklet</t>
  </si>
  <si>
    <t xml:space="preserve">                                                                                 9. melléklet</t>
  </si>
  <si>
    <t xml:space="preserve">                                                            10. melléklet</t>
  </si>
  <si>
    <t xml:space="preserve">                                                                                                                                   11. melléklet</t>
  </si>
  <si>
    <t xml:space="preserve">                                                                                                                    12. melléklet</t>
  </si>
  <si>
    <t>13.  melléklet</t>
  </si>
  <si>
    <t xml:space="preserve">                         14. melléklet</t>
  </si>
  <si>
    <t xml:space="preserve">                                                                                                                            15. melléklet</t>
  </si>
  <si>
    <t xml:space="preserve">                                                                  16. melléklet</t>
  </si>
  <si>
    <t>17. melléklet</t>
  </si>
  <si>
    <t xml:space="preserve">               18. melléklet</t>
  </si>
  <si>
    <t>19. melléklet</t>
  </si>
  <si>
    <t xml:space="preserve">                                                   20. melléklet</t>
  </si>
  <si>
    <t>22. melléklet</t>
  </si>
  <si>
    <t>21. melléklet</t>
  </si>
  <si>
    <t>23.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</si>
</sst>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&quot; Ft&quot;;[Red]\-#,##0&quot; Ft&quot;"/>
    <numFmt numFmtId="166" formatCode="_-* #,##0.00\ _F_t_-;\-* #,##0.00\ _F_t_-;_-* \-??\ _F_t_-;_-@_-"/>
    <numFmt numFmtId="167" formatCode="_-* #,##0\ _F_t_-;\-* #,##0\ _F_t_-;_-* \-??\ _F_t_-;_-@_-"/>
    <numFmt numFmtId="168" formatCode="_-* #,##0\ _F_t_-;\-* #,##0\ _F_t_-;_-* &quot;-&quot;??\ _F_t_-;_-@_-"/>
    <numFmt numFmtId="169" formatCode="#,###"/>
    <numFmt numFmtId="170" formatCode="#,##0_ ;\-#,##0\ "/>
    <numFmt numFmtId="171" formatCode="00"/>
    <numFmt numFmtId="172" formatCode="_-* #,##0\ _F_t_-;\-* #,##0\ _F_t_-;_-* &quot;-&quot;\ _F_t_-;_-@_-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 CE"/>
      <family val="1"/>
      <charset val="238"/>
    </font>
    <font>
      <b/>
      <sz val="10"/>
      <name val="Arial CE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MS Sans Serif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MS Sans Serif"/>
      <family val="2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/>
    <xf numFmtId="166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/>
    <xf numFmtId="0" fontId="21" fillId="0" borderId="0"/>
    <xf numFmtId="166" fontId="21" fillId="0" borderId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0" borderId="0"/>
  </cellStyleXfs>
  <cellXfs count="80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4" fillId="0" borderId="0" xfId="2" applyAlignment="1">
      <alignment vertical="center" wrapText="1"/>
    </xf>
    <xf numFmtId="0" fontId="4" fillId="0" borderId="0" xfId="2" applyAlignment="1">
      <alignment horizontal="left" vertical="center" wrapText="1"/>
    </xf>
    <xf numFmtId="0" fontId="9" fillId="0" borderId="0" xfId="1" applyFont="1"/>
    <xf numFmtId="0" fontId="9" fillId="0" borderId="9" xfId="1" applyFont="1" applyBorder="1"/>
    <xf numFmtId="0" fontId="10" fillId="0" borderId="0" xfId="1" applyFont="1"/>
    <xf numFmtId="169" fontId="11" fillId="0" borderId="0" xfId="2" applyNumberFormat="1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9" fillId="0" borderId="0" xfId="6" applyFont="1"/>
    <xf numFmtId="0" fontId="2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6" applyFont="1"/>
    <xf numFmtId="0" fontId="15" fillId="0" borderId="0" xfId="2" applyFont="1" applyAlignment="1">
      <alignment vertical="center" wrapText="1"/>
    </xf>
    <xf numFmtId="169" fontId="4" fillId="0" borderId="0" xfId="2" applyNumberFormat="1" applyAlignment="1">
      <alignment horizontal="left" vertical="center" wrapText="1"/>
    </xf>
    <xf numFmtId="169" fontId="5" fillId="0" borderId="0" xfId="2" applyNumberFormat="1" applyFont="1" applyAlignment="1">
      <alignment horizontal="right" wrapText="1"/>
    </xf>
    <xf numFmtId="169" fontId="16" fillId="0" borderId="0" xfId="2" applyNumberFormat="1" applyFont="1" applyAlignment="1">
      <alignment vertical="center" wrapText="1"/>
    </xf>
    <xf numFmtId="169" fontId="4" fillId="0" borderId="0" xfId="2" applyNumberFormat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2" fillId="0" borderId="23" xfId="2" applyFont="1" applyBorder="1" applyAlignment="1">
      <alignment horizontal="right" vertical="center" wrapText="1"/>
    </xf>
    <xf numFmtId="0" fontId="17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/>
    <xf numFmtId="0" fontId="3" fillId="0" borderId="37" xfId="1" applyFont="1" applyBorder="1"/>
    <xf numFmtId="0" fontId="17" fillId="0" borderId="0" xfId="1" applyFont="1" applyAlignment="1">
      <alignment horizontal="center"/>
    </xf>
    <xf numFmtId="168" fontId="2" fillId="0" borderId="0" xfId="1" applyNumberFormat="1" applyFont="1"/>
    <xf numFmtId="0" fontId="3" fillId="0" borderId="0" xfId="1" applyFont="1" applyAlignment="1">
      <alignment wrapText="1"/>
    </xf>
    <xf numFmtId="168" fontId="3" fillId="0" borderId="0" xfId="4" applyNumberFormat="1" applyFont="1" applyBorder="1" applyAlignment="1"/>
    <xf numFmtId="0" fontId="3" fillId="0" borderId="0" xfId="1" applyFont="1" applyAlignment="1">
      <alignment horizontal="left" wrapText="1"/>
    </xf>
    <xf numFmtId="168" fontId="3" fillId="0" borderId="0" xfId="4" applyNumberFormat="1" applyFont="1" applyBorder="1"/>
    <xf numFmtId="0" fontId="7" fillId="0" borderId="0" xfId="2" applyFont="1" applyAlignment="1">
      <alignment horizontal="right" vertical="center" wrapText="1"/>
    </xf>
    <xf numFmtId="0" fontId="4" fillId="0" borderId="0" xfId="2"/>
    <xf numFmtId="0" fontId="7" fillId="0" borderId="0" xfId="2" applyFont="1" applyAlignment="1">
      <alignment horizontal="right"/>
    </xf>
    <xf numFmtId="169" fontId="11" fillId="0" borderId="0" xfId="2" applyNumberFormat="1" applyFont="1" applyAlignment="1">
      <alignment horizontal="center" vertical="center" wrapText="1"/>
    </xf>
    <xf numFmtId="0" fontId="18" fillId="0" borderId="42" xfId="2" applyFont="1" applyBorder="1" applyAlignment="1">
      <alignment horizontal="center" vertical="center" wrapText="1"/>
    </xf>
    <xf numFmtId="0" fontId="18" fillId="0" borderId="43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4" fillId="0" borderId="10" xfId="2" applyBorder="1" applyAlignment="1">
      <alignment vertical="center" wrapText="1"/>
    </xf>
    <xf numFmtId="0" fontId="4" fillId="0" borderId="14" xfId="2" applyBorder="1" applyAlignment="1">
      <alignment vertical="center" wrapText="1"/>
    </xf>
    <xf numFmtId="169" fontId="19" fillId="0" borderId="11" xfId="2" applyNumberFormat="1" applyFont="1" applyBorder="1" applyAlignment="1" applyProtection="1">
      <alignment wrapText="1"/>
      <protection locked="0"/>
    </xf>
    <xf numFmtId="169" fontId="19" fillId="0" borderId="13" xfId="2" applyNumberFormat="1" applyFont="1" applyBorder="1" applyAlignment="1" applyProtection="1">
      <alignment horizontal="left" vertical="center" wrapText="1"/>
      <protection locked="0"/>
    </xf>
    <xf numFmtId="3" fontId="19" fillId="0" borderId="13" xfId="2" applyNumberFormat="1" applyFont="1" applyBorder="1" applyAlignment="1">
      <alignment vertical="center" wrapText="1"/>
    </xf>
    <xf numFmtId="3" fontId="19" fillId="0" borderId="11" xfId="2" applyNumberFormat="1" applyFont="1" applyBorder="1" applyAlignment="1">
      <alignment wrapText="1"/>
    </xf>
    <xf numFmtId="169" fontId="4" fillId="0" borderId="13" xfId="2" applyNumberFormat="1" applyBorder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0" fontId="4" fillId="0" borderId="11" xfId="2" applyBorder="1" applyAlignment="1">
      <alignment vertical="center" wrapText="1"/>
    </xf>
    <xf numFmtId="0" fontId="1" fillId="0" borderId="0" xfId="1" applyAlignment="1">
      <alignment horizontal="right"/>
    </xf>
    <xf numFmtId="0" fontId="3" fillId="0" borderId="10" xfId="7" applyFont="1" applyBorder="1"/>
    <xf numFmtId="0" fontId="3" fillId="0" borderId="11" xfId="7" applyFont="1" applyBorder="1"/>
    <xf numFmtId="0" fontId="3" fillId="0" borderId="15" xfId="7" applyFont="1" applyBorder="1"/>
    <xf numFmtId="0" fontId="2" fillId="0" borderId="0" xfId="7" applyFont="1"/>
    <xf numFmtId="167" fontId="3" fillId="0" borderId="11" xfId="8" applyNumberFormat="1" applyFont="1" applyBorder="1"/>
    <xf numFmtId="0" fontId="3" fillId="0" borderId="34" xfId="7" applyFont="1" applyBorder="1"/>
    <xf numFmtId="167" fontId="3" fillId="0" borderId="34" xfId="8" applyNumberFormat="1" applyFont="1" applyBorder="1"/>
    <xf numFmtId="0" fontId="3" fillId="0" borderId="0" xfId="7" applyFont="1" applyAlignment="1">
      <alignment wrapText="1"/>
    </xf>
    <xf numFmtId="0" fontId="3" fillId="0" borderId="0" xfId="7" applyFont="1" applyAlignment="1">
      <alignment horizontal="center" wrapText="1"/>
    </xf>
    <xf numFmtId="0" fontId="2" fillId="0" borderId="0" xfId="7" applyFont="1" applyAlignment="1">
      <alignment horizontal="right"/>
    </xf>
    <xf numFmtId="166" fontId="3" fillId="0" borderId="0" xfId="8" applyFont="1" applyBorder="1"/>
    <xf numFmtId="166" fontId="3" fillId="0" borderId="0" xfId="8" applyFont="1" applyBorder="1" applyAlignment="1">
      <alignment horizontal="right"/>
    </xf>
    <xf numFmtId="166" fontId="3" fillId="0" borderId="10" xfId="8" applyFont="1" applyBorder="1"/>
    <xf numFmtId="166" fontId="3" fillId="0" borderId="11" xfId="8" applyFont="1" applyBorder="1" applyAlignment="1"/>
    <xf numFmtId="166" fontId="3" fillId="0" borderId="11" xfId="8" applyFont="1" applyBorder="1"/>
    <xf numFmtId="167" fontId="3" fillId="0" borderId="0" xfId="8" applyNumberFormat="1" applyFont="1"/>
    <xf numFmtId="166" fontId="3" fillId="0" borderId="11" xfId="8" quotePrefix="1" applyFont="1" applyBorder="1"/>
    <xf numFmtId="167" fontId="3" fillId="0" borderId="11" xfId="8" applyNumberFormat="1" applyFont="1" applyBorder="1" applyAlignment="1">
      <alignment horizontal="right"/>
    </xf>
    <xf numFmtId="167" fontId="3" fillId="0" borderId="9" xfId="8" applyNumberFormat="1" applyFont="1" applyBorder="1" applyAlignment="1">
      <alignment horizontal="right"/>
    </xf>
    <xf numFmtId="0" fontId="2" fillId="0" borderId="10" xfId="7" applyFont="1" applyBorder="1"/>
    <xf numFmtId="0" fontId="2" fillId="0" borderId="11" xfId="7" applyFont="1" applyBorder="1"/>
    <xf numFmtId="167" fontId="3" fillId="0" borderId="14" xfId="8" applyNumberFormat="1" applyFont="1" applyBorder="1" applyAlignment="1">
      <alignment horizontal="right"/>
    </xf>
    <xf numFmtId="167" fontId="3" fillId="0" borderId="11" xfId="8" applyNumberFormat="1" applyFont="1" applyBorder="1" applyAlignment="1">
      <alignment horizontal="left"/>
    </xf>
    <xf numFmtId="0" fontId="3" fillId="0" borderId="17" xfId="7" applyFont="1" applyBorder="1"/>
    <xf numFmtId="0" fontId="3" fillId="0" borderId="0" xfId="7" applyFont="1"/>
    <xf numFmtId="167" fontId="2" fillId="0" borderId="0" xfId="8" applyNumberFormat="1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8" fillId="0" borderId="0" xfId="9" applyFont="1"/>
    <xf numFmtId="0" fontId="28" fillId="0" borderId="0" xfId="9" applyFont="1" applyAlignment="1">
      <alignment horizontal="right"/>
    </xf>
    <xf numFmtId="0" fontId="27" fillId="0" borderId="48" xfId="9" applyFont="1" applyBorder="1" applyAlignment="1">
      <alignment horizontal="center" vertical="center"/>
    </xf>
    <xf numFmtId="0" fontId="28" fillId="0" borderId="48" xfId="9" applyFont="1" applyBorder="1" applyAlignment="1">
      <alignment horizontal="center" vertical="center"/>
    </xf>
    <xf numFmtId="0" fontId="28" fillId="0" borderId="48" xfId="9" applyFont="1" applyBorder="1" applyAlignment="1">
      <alignment horizontal="left" vertical="center" wrapText="1"/>
    </xf>
    <xf numFmtId="171" fontId="28" fillId="0" borderId="48" xfId="9" applyNumberFormat="1" applyFont="1" applyBorder="1" applyAlignment="1">
      <alignment horizontal="center" vertical="center"/>
    </xf>
    <xf numFmtId="0" fontId="28" fillId="0" borderId="48" xfId="9" applyFont="1" applyBorder="1" applyAlignment="1">
      <alignment vertical="center"/>
    </xf>
    <xf numFmtId="0" fontId="27" fillId="0" borderId="48" xfId="9" applyFont="1" applyBorder="1" applyAlignment="1">
      <alignment vertical="center"/>
    </xf>
    <xf numFmtId="0" fontId="27" fillId="0" borderId="48" xfId="9" applyFont="1" applyBorder="1" applyAlignment="1">
      <alignment horizontal="left" vertical="center" wrapText="1"/>
    </xf>
    <xf numFmtId="171" fontId="27" fillId="0" borderId="48" xfId="9" applyNumberFormat="1" applyFont="1" applyBorder="1" applyAlignment="1">
      <alignment horizontal="center" vertical="center"/>
    </xf>
    <xf numFmtId="0" fontId="23" fillId="0" borderId="2" xfId="0" applyFont="1" applyBorder="1"/>
    <xf numFmtId="0" fontId="23" fillId="0" borderId="4" xfId="0" applyFont="1" applyBorder="1"/>
    <xf numFmtId="0" fontId="0" fillId="0" borderId="8" xfId="0" applyBorder="1"/>
    <xf numFmtId="0" fontId="25" fillId="0" borderId="10" xfId="0" applyFont="1" applyBorder="1" applyAlignment="1">
      <alignment horizontal="justify" vertical="center"/>
    </xf>
    <xf numFmtId="0" fontId="22" fillId="0" borderId="10" xfId="0" applyFont="1" applyBorder="1" applyAlignment="1">
      <alignment horizontal="justify" vertical="center"/>
    </xf>
    <xf numFmtId="0" fontId="25" fillId="0" borderId="10" xfId="0" applyFont="1" applyBorder="1" applyAlignment="1">
      <alignment horizontal="justify" vertical="center" wrapText="1"/>
    </xf>
    <xf numFmtId="0" fontId="25" fillId="0" borderId="6" xfId="0" applyFont="1" applyBorder="1" applyAlignment="1">
      <alignment wrapText="1"/>
    </xf>
    <xf numFmtId="0" fontId="23" fillId="0" borderId="4" xfId="0" applyFont="1" applyBorder="1" applyAlignment="1">
      <alignment horizontal="center"/>
    </xf>
    <xf numFmtId="0" fontId="25" fillId="0" borderId="15" xfId="0" applyFont="1" applyBorder="1" applyAlignment="1">
      <alignment horizontal="justify" vertical="center"/>
    </xf>
    <xf numFmtId="0" fontId="7" fillId="0" borderId="0" xfId="2" applyFont="1" applyAlignment="1">
      <alignment vertical="center" wrapText="1"/>
    </xf>
    <xf numFmtId="0" fontId="29" fillId="0" borderId="11" xfId="2" applyFont="1" applyBorder="1" applyAlignment="1">
      <alignment horizontal="left" vertical="center" wrapText="1"/>
    </xf>
    <xf numFmtId="0" fontId="15" fillId="0" borderId="1" xfId="2" applyFont="1" applyBorder="1" applyAlignment="1">
      <alignment vertical="center" wrapText="1"/>
    </xf>
    <xf numFmtId="168" fontId="15" fillId="0" borderId="22" xfId="5" applyNumberFormat="1" applyFont="1" applyBorder="1" applyAlignment="1" applyProtection="1">
      <alignment horizontal="right" vertical="center" wrapText="1"/>
    </xf>
    <xf numFmtId="0" fontId="34" fillId="0" borderId="5" xfId="1" applyFont="1" applyBorder="1" applyAlignment="1">
      <alignment horizontal="center" vertical="center" wrapText="1"/>
    </xf>
    <xf numFmtId="0" fontId="1" fillId="0" borderId="20" xfId="1" applyBorder="1"/>
    <xf numFmtId="0" fontId="6" fillId="0" borderId="0" xfId="2" applyFont="1" applyAlignment="1">
      <alignment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/>
    </xf>
    <xf numFmtId="168" fontId="2" fillId="0" borderId="4" xfId="1" applyNumberFormat="1" applyFont="1" applyBorder="1" applyAlignment="1">
      <alignment horizontal="right"/>
    </xf>
    <xf numFmtId="0" fontId="18" fillId="0" borderId="2" xfId="2" applyFont="1" applyBorder="1" applyAlignment="1">
      <alignment horizontal="center" vertical="center" wrapText="1"/>
    </xf>
    <xf numFmtId="3" fontId="28" fillId="0" borderId="48" xfId="9" applyNumberFormat="1" applyFont="1" applyBorder="1" applyAlignment="1">
      <alignment vertical="center"/>
    </xf>
    <xf numFmtId="3" fontId="27" fillId="0" borderId="48" xfId="9" applyNumberFormat="1" applyFont="1" applyBorder="1" applyAlignment="1">
      <alignment vertical="center"/>
    </xf>
    <xf numFmtId="0" fontId="22" fillId="0" borderId="12" xfId="0" applyFont="1" applyBorder="1"/>
    <xf numFmtId="0" fontId="2" fillId="0" borderId="17" xfId="7" applyFont="1" applyBorder="1"/>
    <xf numFmtId="0" fontId="2" fillId="0" borderId="41" xfId="7" applyFont="1" applyBorder="1"/>
    <xf numFmtId="0" fontId="3" fillId="0" borderId="21" xfId="1" applyFont="1" applyBorder="1"/>
    <xf numFmtId="0" fontId="34" fillId="0" borderId="22" xfId="1" applyFont="1" applyBorder="1" applyAlignment="1">
      <alignment wrapText="1"/>
    </xf>
    <xf numFmtId="0" fontId="7" fillId="0" borderId="2" xfId="2" applyFont="1" applyBorder="1" applyAlignment="1">
      <alignment vertical="center" wrapText="1"/>
    </xf>
    <xf numFmtId="0" fontId="33" fillId="0" borderId="51" xfId="1" applyFont="1" applyBorder="1"/>
    <xf numFmtId="0" fontId="33" fillId="0" borderId="24" xfId="1" applyFont="1" applyBorder="1"/>
    <xf numFmtId="0" fontId="33" fillId="0" borderId="24" xfId="1" applyFont="1" applyBorder="1" applyAlignment="1">
      <alignment horizontal="left"/>
    </xf>
    <xf numFmtId="0" fontId="34" fillId="0" borderId="24" xfId="1" applyFont="1" applyBorder="1"/>
    <xf numFmtId="0" fontId="34" fillId="0" borderId="24" xfId="1" applyFont="1" applyBorder="1" applyAlignment="1">
      <alignment horizontal="left" vertical="center"/>
    </xf>
    <xf numFmtId="0" fontId="33" fillId="0" borderId="24" xfId="1" applyFont="1" applyBorder="1" applyAlignment="1">
      <alignment horizontal="left" vertical="center"/>
    </xf>
    <xf numFmtId="0" fontId="34" fillId="0" borderId="24" xfId="1" applyFont="1" applyBorder="1" applyAlignment="1">
      <alignment horizontal="left"/>
    </xf>
    <xf numFmtId="0" fontId="33" fillId="0" borderId="26" xfId="1" applyFont="1" applyBorder="1"/>
    <xf numFmtId="0" fontId="22" fillId="0" borderId="35" xfId="0" applyFont="1" applyBorder="1"/>
    <xf numFmtId="0" fontId="4" fillId="0" borderId="0" xfId="2" applyFont="1" applyAlignment="1">
      <alignment vertical="center" wrapText="1"/>
    </xf>
    <xf numFmtId="167" fontId="32" fillId="0" borderId="11" xfId="3" applyNumberFormat="1" applyFont="1" applyFill="1" applyBorder="1" applyAlignment="1" applyProtection="1">
      <alignment horizontal="right" vertical="center" wrapText="1"/>
    </xf>
    <xf numFmtId="167" fontId="32" fillId="0" borderId="34" xfId="3" applyNumberFormat="1" applyFont="1" applyFill="1" applyBorder="1" applyAlignment="1" applyProtection="1">
      <alignment horizontal="right" vertical="center" wrapText="1"/>
    </xf>
    <xf numFmtId="170" fontId="30" fillId="0" borderId="11" xfId="3" applyNumberFormat="1" applyFont="1" applyFill="1" applyBorder="1" applyAlignment="1" applyProtection="1">
      <alignment horizontal="right" vertical="center" wrapText="1"/>
    </xf>
    <xf numFmtId="167" fontId="30" fillId="0" borderId="11" xfId="3" applyNumberFormat="1" applyFont="1" applyFill="1" applyBorder="1" applyAlignment="1" applyProtection="1">
      <alignment horizontal="right" vertical="center" wrapText="1"/>
    </xf>
    <xf numFmtId="170" fontId="30" fillId="0" borderId="7" xfId="3" applyNumberFormat="1" applyFont="1" applyFill="1" applyBorder="1" applyAlignment="1" applyProtection="1">
      <alignment horizontal="right" vertical="center" wrapText="1"/>
    </xf>
    <xf numFmtId="0" fontId="29" fillId="0" borderId="52" xfId="2" applyFont="1" applyBorder="1" applyAlignment="1">
      <alignment vertical="center" wrapText="1"/>
    </xf>
    <xf numFmtId="0" fontId="29" fillId="0" borderId="55" xfId="2" applyFont="1" applyBorder="1" applyAlignment="1">
      <alignment horizontal="left" vertical="center" wrapText="1"/>
    </xf>
    <xf numFmtId="0" fontId="29" fillId="0" borderId="49" xfId="2" applyFont="1" applyBorder="1" applyAlignment="1">
      <alignment horizontal="left" vertical="center" wrapText="1"/>
    </xf>
    <xf numFmtId="0" fontId="29" fillId="0" borderId="20" xfId="2" applyFont="1" applyBorder="1" applyAlignment="1">
      <alignment vertical="center" wrapText="1"/>
    </xf>
    <xf numFmtId="0" fontId="15" fillId="0" borderId="20" xfId="2" applyFont="1" applyBorder="1" applyAlignment="1">
      <alignment vertical="center" wrapText="1"/>
    </xf>
    <xf numFmtId="0" fontId="15" fillId="0" borderId="55" xfId="2" applyFont="1" applyBorder="1" applyAlignment="1">
      <alignment horizontal="left" vertical="center" wrapText="1"/>
    </xf>
    <xf numFmtId="0" fontId="15" fillId="0" borderId="49" xfId="2" applyFont="1" applyBorder="1" applyAlignment="1">
      <alignment horizontal="left" vertical="center" wrapText="1"/>
    </xf>
    <xf numFmtId="0" fontId="29" fillId="0" borderId="55" xfId="2" applyNumberFormat="1" applyFont="1" applyBorder="1" applyAlignment="1">
      <alignment horizontal="left" vertical="center" wrapText="1"/>
    </xf>
    <xf numFmtId="0" fontId="29" fillId="0" borderId="50" xfId="2" applyFont="1" applyBorder="1" applyAlignment="1">
      <alignment horizontal="left" vertical="center" wrapText="1"/>
    </xf>
    <xf numFmtId="16" fontId="29" fillId="0" borderId="55" xfId="2" applyNumberFormat="1" applyFont="1" applyBorder="1" applyAlignment="1">
      <alignment horizontal="left" vertical="center" wrapText="1"/>
    </xf>
    <xf numFmtId="0" fontId="15" fillId="0" borderId="34" xfId="2" applyFont="1" applyBorder="1" applyAlignment="1">
      <alignment horizontal="left" vertical="center" wrapText="1"/>
    </xf>
    <xf numFmtId="0" fontId="15" fillId="0" borderId="2" xfId="2" applyFont="1" applyBorder="1" applyAlignment="1">
      <alignment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170" fontId="30" fillId="0" borderId="34" xfId="3" applyNumberFormat="1" applyFont="1" applyFill="1" applyBorder="1" applyAlignment="1" applyProtection="1">
      <alignment horizontal="right" vertical="center" wrapText="1"/>
    </xf>
    <xf numFmtId="0" fontId="29" fillId="0" borderId="11" xfId="2" applyFont="1" applyBorder="1" applyAlignment="1">
      <alignment vertical="center" wrapText="1"/>
    </xf>
    <xf numFmtId="14" fontId="29" fillId="0" borderId="11" xfId="2" applyNumberFormat="1" applyFont="1" applyBorder="1" applyAlignment="1">
      <alignment horizontal="left" vertical="center" wrapText="1"/>
    </xf>
    <xf numFmtId="16" fontId="29" fillId="0" borderId="11" xfId="2" applyNumberFormat="1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  <xf numFmtId="0" fontId="20" fillId="0" borderId="11" xfId="2" applyFont="1" applyBorder="1" applyAlignment="1">
      <alignment horizontal="left" vertical="center" wrapText="1"/>
    </xf>
    <xf numFmtId="0" fontId="29" fillId="0" borderId="0" xfId="2" applyFont="1" applyBorder="1" applyAlignment="1">
      <alignment vertical="center" wrapText="1"/>
    </xf>
    <xf numFmtId="0" fontId="29" fillId="0" borderId="10" xfId="2" applyFont="1" applyBorder="1" applyAlignment="1">
      <alignment vertical="center" wrapText="1"/>
    </xf>
    <xf numFmtId="0" fontId="15" fillId="0" borderId="10" xfId="2" applyFont="1" applyBorder="1" applyAlignment="1">
      <alignment vertical="center" wrapText="1"/>
    </xf>
    <xf numFmtId="0" fontId="29" fillId="0" borderId="7" xfId="2" applyFont="1" applyBorder="1" applyAlignment="1">
      <alignment vertical="center" wrapText="1"/>
    </xf>
    <xf numFmtId="0" fontId="15" fillId="0" borderId="15" xfId="2" applyFont="1" applyBorder="1" applyAlignment="1">
      <alignment vertical="center" wrapText="1"/>
    </xf>
    <xf numFmtId="167" fontId="32" fillId="0" borderId="3" xfId="3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2" fillId="0" borderId="0" xfId="6" applyFont="1" applyAlignment="1">
      <alignment horizontal="center"/>
    </xf>
    <xf numFmtId="0" fontId="2" fillId="0" borderId="0" xfId="1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15" fillId="0" borderId="11" xfId="2" applyFont="1" applyBorder="1" applyAlignment="1">
      <alignment horizontal="left" vertical="center" wrapText="1"/>
    </xf>
    <xf numFmtId="164" fontId="29" fillId="0" borderId="12" xfId="2" applyNumberFormat="1" applyFont="1" applyBorder="1" applyAlignment="1">
      <alignment horizontal="center" vertical="center" wrapText="1"/>
    </xf>
    <xf numFmtId="9" fontId="29" fillId="0" borderId="12" xfId="2" applyNumberFormat="1" applyFont="1" applyBorder="1" applyAlignment="1">
      <alignment horizontal="center" vertical="center" wrapText="1"/>
    </xf>
    <xf numFmtId="9" fontId="15" fillId="0" borderId="12" xfId="2" applyNumberFormat="1" applyFont="1" applyBorder="1" applyAlignment="1">
      <alignment horizontal="center" vertical="center" wrapText="1"/>
    </xf>
    <xf numFmtId="9" fontId="15" fillId="0" borderId="35" xfId="2" applyNumberFormat="1" applyFont="1" applyBorder="1" applyAlignment="1">
      <alignment horizontal="center" vertical="center" wrapText="1"/>
    </xf>
    <xf numFmtId="0" fontId="29" fillId="0" borderId="6" xfId="2" applyFont="1" applyBorder="1" applyAlignment="1">
      <alignment vertical="center" wrapText="1"/>
    </xf>
    <xf numFmtId="9" fontId="15" fillId="0" borderId="4" xfId="2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168" fontId="33" fillId="0" borderId="30" xfId="4" applyNumberFormat="1" applyFont="1" applyBorder="1" applyAlignment="1">
      <alignment horizontal="right" vertical="center"/>
    </xf>
    <xf numFmtId="168" fontId="33" fillId="0" borderId="13" xfId="4" applyNumberFormat="1" applyFont="1" applyBorder="1" applyAlignment="1">
      <alignment horizontal="right" vertical="center"/>
    </xf>
    <xf numFmtId="168" fontId="27" fillId="2" borderId="13" xfId="4" applyNumberFormat="1" applyFont="1" applyFill="1" applyBorder="1" applyAlignment="1">
      <alignment horizontal="right" vertical="center"/>
    </xf>
    <xf numFmtId="168" fontId="28" fillId="2" borderId="13" xfId="4" applyNumberFormat="1" applyFont="1" applyFill="1" applyBorder="1" applyAlignment="1">
      <alignment horizontal="right" vertical="center"/>
    </xf>
    <xf numFmtId="168" fontId="34" fillId="0" borderId="13" xfId="4" applyNumberFormat="1" applyFont="1" applyBorder="1" applyAlignment="1">
      <alignment horizontal="right" vertical="center"/>
    </xf>
    <xf numFmtId="168" fontId="34" fillId="2" borderId="13" xfId="4" applyNumberFormat="1" applyFont="1" applyFill="1" applyBorder="1" applyAlignment="1">
      <alignment horizontal="right" vertical="center"/>
    </xf>
    <xf numFmtId="168" fontId="33" fillId="0" borderId="30" xfId="4" quotePrefix="1" applyNumberFormat="1" applyFont="1" applyBorder="1" applyAlignment="1">
      <alignment horizontal="right" vertical="center"/>
    </xf>
    <xf numFmtId="168" fontId="33" fillId="2" borderId="13" xfId="4" applyNumberFormat="1" applyFont="1" applyFill="1" applyBorder="1" applyAlignment="1">
      <alignment horizontal="right" vertical="center"/>
    </xf>
    <xf numFmtId="168" fontId="34" fillId="0" borderId="32" xfId="4" applyNumberFormat="1" applyFont="1" applyBorder="1" applyAlignment="1">
      <alignment horizontal="right" vertical="center"/>
    </xf>
    <xf numFmtId="0" fontId="34" fillId="0" borderId="22" xfId="1" applyFont="1" applyBorder="1"/>
    <xf numFmtId="168" fontId="34" fillId="0" borderId="43" xfId="4" applyNumberFormat="1" applyFont="1" applyBorder="1" applyAlignment="1">
      <alignment horizontal="right" vertical="center"/>
    </xf>
    <xf numFmtId="170" fontId="33" fillId="0" borderId="30" xfId="4" applyNumberFormat="1" applyFont="1" applyBorder="1" applyAlignment="1">
      <alignment horizontal="center" vertical="center"/>
    </xf>
    <xf numFmtId="168" fontId="34" fillId="0" borderId="30" xfId="4" applyNumberFormat="1" applyFont="1" applyBorder="1" applyAlignment="1">
      <alignment horizontal="right" vertical="center"/>
    </xf>
    <xf numFmtId="168" fontId="33" fillId="0" borderId="32" xfId="4" applyNumberFormat="1" applyFont="1" applyBorder="1" applyAlignment="1">
      <alignment horizontal="right" vertical="center"/>
    </xf>
    <xf numFmtId="168" fontId="33" fillId="0" borderId="58" xfId="4" applyNumberFormat="1" applyFont="1" applyBorder="1" applyAlignment="1">
      <alignment horizontal="right" vertical="center"/>
    </xf>
    <xf numFmtId="9" fontId="9" fillId="0" borderId="8" xfId="1" applyNumberFormat="1" applyFont="1" applyBorder="1"/>
    <xf numFmtId="0" fontId="2" fillId="0" borderId="0" xfId="6" applyFont="1" applyAlignment="1"/>
    <xf numFmtId="0" fontId="34" fillId="0" borderId="1" xfId="1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wrapText="1"/>
    </xf>
    <xf numFmtId="0" fontId="33" fillId="0" borderId="52" xfId="6" applyFont="1" applyBorder="1"/>
    <xf numFmtId="3" fontId="33" fillId="0" borderId="7" xfId="6" applyNumberFormat="1" applyFont="1" applyBorder="1" applyAlignment="1">
      <alignment horizontal="right"/>
    </xf>
    <xf numFmtId="0" fontId="33" fillId="0" borderId="20" xfId="6" applyFont="1" applyBorder="1"/>
    <xf numFmtId="3" fontId="33" fillId="0" borderId="11" xfId="6" applyNumberFormat="1" applyFont="1" applyBorder="1" applyAlignment="1">
      <alignment horizontal="right"/>
    </xf>
    <xf numFmtId="0" fontId="33" fillId="0" borderId="21" xfId="6" applyFont="1" applyBorder="1"/>
    <xf numFmtId="3" fontId="33" fillId="0" borderId="34" xfId="6" applyNumberFormat="1" applyFont="1" applyBorder="1" applyAlignment="1">
      <alignment horizontal="right"/>
    </xf>
    <xf numFmtId="0" fontId="34" fillId="0" borderId="1" xfId="6" applyFont="1" applyBorder="1"/>
    <xf numFmtId="3" fontId="34" fillId="0" borderId="1" xfId="6" applyNumberFormat="1" applyFont="1" applyBorder="1"/>
    <xf numFmtId="3" fontId="34" fillId="0" borderId="23" xfId="6" applyNumberFormat="1" applyFont="1" applyBorder="1"/>
    <xf numFmtId="0" fontId="5" fillId="0" borderId="1" xfId="2" applyFont="1" applyBorder="1" applyAlignment="1">
      <alignment vertical="center" wrapText="1"/>
    </xf>
    <xf numFmtId="0" fontId="4" fillId="0" borderId="4" xfId="2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169" fontId="3" fillId="0" borderId="11" xfId="2" applyNumberFormat="1" applyFont="1" applyBorder="1" applyAlignment="1" applyProtection="1">
      <alignment horizontal="right" vertical="center" wrapText="1"/>
      <protection locked="0"/>
    </xf>
    <xf numFmtId="0" fontId="3" fillId="0" borderId="11" xfId="2" quotePrefix="1" applyFont="1" applyBorder="1" applyAlignment="1">
      <alignment horizontal="left" vertical="center" wrapText="1"/>
    </xf>
    <xf numFmtId="169" fontId="3" fillId="0" borderId="11" xfId="2" quotePrefix="1" applyNumberFormat="1" applyFont="1" applyBorder="1" applyAlignment="1" applyProtection="1">
      <alignment horizontal="right" vertical="center" wrapText="1"/>
      <protection locked="0"/>
    </xf>
    <xf numFmtId="0" fontId="3" fillId="0" borderId="11" xfId="2" quotePrefix="1" applyFont="1" applyBorder="1" applyAlignment="1" applyProtection="1">
      <alignment horizontal="left" vertical="center" wrapText="1"/>
      <protection locked="0"/>
    </xf>
    <xf numFmtId="3" fontId="3" fillId="0" borderId="11" xfId="2" quotePrefix="1" applyNumberFormat="1" applyFont="1" applyBorder="1" applyAlignment="1" applyProtection="1">
      <alignment horizontal="right" vertical="center" wrapText="1"/>
      <protection locked="0"/>
    </xf>
    <xf numFmtId="0" fontId="3" fillId="0" borderId="11" xfId="2" quotePrefix="1" applyFont="1" applyBorder="1" applyAlignment="1">
      <alignment vertical="center" wrapText="1"/>
    </xf>
    <xf numFmtId="169" fontId="3" fillId="0" borderId="11" xfId="2" applyNumberFormat="1" applyFont="1" applyBorder="1" applyAlignment="1" applyProtection="1">
      <alignment vertical="center" wrapText="1"/>
      <protection locked="0"/>
    </xf>
    <xf numFmtId="169" fontId="3" fillId="0" borderId="7" xfId="2" applyNumberFormat="1" applyFont="1" applyBorder="1" applyAlignment="1" applyProtection="1">
      <alignment horizontal="right" vertical="center" wrapText="1"/>
      <protection locked="0"/>
    </xf>
    <xf numFmtId="165" fontId="5" fillId="0" borderId="1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169" fontId="3" fillId="0" borderId="3" xfId="2" applyNumberFormat="1" applyFont="1" applyBorder="1" applyAlignment="1" applyProtection="1">
      <alignment horizontal="right" vertical="center" wrapText="1"/>
      <protection locked="0"/>
    </xf>
    <xf numFmtId="3" fontId="2" fillId="0" borderId="1" xfId="2" applyNumberFormat="1" applyFont="1" applyBorder="1" applyAlignment="1">
      <alignment horizontal="right" vertical="center" wrapText="1"/>
    </xf>
    <xf numFmtId="0" fontId="3" fillId="0" borderId="7" xfId="2" quotePrefix="1" applyFont="1" applyBorder="1" applyAlignment="1">
      <alignment horizontal="left" vertical="center" wrapText="1"/>
    </xf>
    <xf numFmtId="169" fontId="3" fillId="0" borderId="7" xfId="2" quotePrefix="1" applyNumberFormat="1" applyFont="1" applyBorder="1" applyAlignment="1" applyProtection="1">
      <alignment horizontal="right" vertical="center" wrapText="1"/>
      <protection locked="0"/>
    </xf>
    <xf numFmtId="169" fontId="2" fillId="0" borderId="3" xfId="2" quotePrefix="1" applyNumberFormat="1" applyFont="1" applyBorder="1" applyAlignment="1" applyProtection="1">
      <alignment horizontal="right" vertical="center" wrapText="1"/>
      <protection locked="0"/>
    </xf>
    <xf numFmtId="0" fontId="6" fillId="0" borderId="10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169" fontId="2" fillId="0" borderId="1" xfId="2" applyNumberFormat="1" applyFont="1" applyBorder="1" applyAlignment="1" applyProtection="1">
      <alignment horizontal="right" vertical="center" wrapText="1"/>
      <protection locked="0"/>
    </xf>
    <xf numFmtId="0" fontId="1" fillId="0" borderId="11" xfId="1" applyBorder="1"/>
    <xf numFmtId="0" fontId="2" fillId="0" borderId="1" xfId="1" applyFont="1" applyBorder="1" applyAlignment="1">
      <alignment horizontal="center" vertical="center" wrapText="1"/>
    </xf>
    <xf numFmtId="0" fontId="36" fillId="0" borderId="0" xfId="1" applyFont="1"/>
    <xf numFmtId="0" fontId="37" fillId="0" borderId="0" xfId="1" applyFont="1"/>
    <xf numFmtId="168" fontId="3" fillId="0" borderId="30" xfId="4" applyNumberFormat="1" applyFont="1" applyBorder="1" applyAlignment="1"/>
    <xf numFmtId="168" fontId="3" fillId="0" borderId="13" xfId="4" applyNumberFormat="1" applyFont="1" applyBorder="1" applyAlignment="1"/>
    <xf numFmtId="168" fontId="2" fillId="0" borderId="43" xfId="1" applyNumberFormat="1" applyFont="1" applyBorder="1"/>
    <xf numFmtId="168" fontId="3" fillId="0" borderId="13" xfId="4" applyNumberFormat="1" applyFont="1" applyBorder="1" applyAlignment="1">
      <alignment horizontal="right"/>
    </xf>
    <xf numFmtId="168" fontId="3" fillId="0" borderId="11" xfId="4" applyNumberFormat="1" applyFont="1" applyBorder="1" applyAlignment="1">
      <alignment horizontal="right"/>
    </xf>
    <xf numFmtId="0" fontId="38" fillId="0" borderId="0" xfId="1" applyFont="1"/>
    <xf numFmtId="0" fontId="17" fillId="0" borderId="5" xfId="1" applyFont="1" applyBorder="1"/>
    <xf numFmtId="0" fontId="17" fillId="0" borderId="1" xfId="1" applyFont="1" applyBorder="1"/>
    <xf numFmtId="172" fontId="30" fillId="0" borderId="0" xfId="0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0" fontId="35" fillId="0" borderId="0" xfId="0" applyFont="1"/>
    <xf numFmtId="0" fontId="30" fillId="0" borderId="0" xfId="0" applyFont="1"/>
    <xf numFmtId="172" fontId="22" fillId="0" borderId="0" xfId="0" applyNumberFormat="1" applyFont="1"/>
    <xf numFmtId="172" fontId="22" fillId="0" borderId="0" xfId="0" applyNumberFormat="1" applyFont="1" applyAlignment="1">
      <alignment horizontal="center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7" fillId="0" borderId="0" xfId="1" applyFont="1" applyFill="1"/>
    <xf numFmtId="0" fontId="4" fillId="0" borderId="0" xfId="2" applyFont="1" applyAlignment="1">
      <alignment horizontal="center" vertical="center" wrapText="1"/>
    </xf>
    <xf numFmtId="168" fontId="15" fillId="0" borderId="11" xfId="5" applyNumberFormat="1" applyFont="1" applyBorder="1" applyAlignment="1" applyProtection="1">
      <alignment horizontal="right" vertical="center" wrapText="1"/>
    </xf>
    <xf numFmtId="168" fontId="29" fillId="0" borderId="11" xfId="5" applyNumberFormat="1" applyFont="1" applyBorder="1" applyAlignment="1" applyProtection="1">
      <alignment horizontal="right" vertical="center" wrapText="1"/>
    </xf>
    <xf numFmtId="168" fontId="29" fillId="0" borderId="34" xfId="5" applyNumberFormat="1" applyFont="1" applyBorder="1" applyAlignment="1" applyProtection="1">
      <alignment horizontal="right" vertical="center" wrapText="1"/>
    </xf>
    <xf numFmtId="170" fontId="15" fillId="0" borderId="11" xfId="5" applyNumberFormat="1" applyFont="1" applyBorder="1" applyAlignment="1" applyProtection="1">
      <alignment horizontal="right" vertical="center" wrapText="1"/>
    </xf>
    <xf numFmtId="170" fontId="29" fillId="0" borderId="11" xfId="5" applyNumberFormat="1" applyFont="1" applyBorder="1" applyAlignment="1" applyProtection="1">
      <alignment horizontal="right" vertical="center" wrapText="1"/>
    </xf>
    <xf numFmtId="168" fontId="15" fillId="0" borderId="7" xfId="5" applyNumberFormat="1" applyFont="1" applyBorder="1" applyAlignment="1" applyProtection="1">
      <alignment horizontal="right" vertical="center" wrapText="1"/>
    </xf>
    <xf numFmtId="170" fontId="29" fillId="0" borderId="34" xfId="5" applyNumberFormat="1" applyFont="1" applyBorder="1" applyAlignment="1" applyProtection="1">
      <alignment horizontal="right" vertical="center" wrapText="1"/>
    </xf>
    <xf numFmtId="169" fontId="19" fillId="0" borderId="13" xfId="2" applyNumberFormat="1" applyFont="1" applyBorder="1" applyAlignment="1" applyProtection="1">
      <alignment wrapText="1"/>
      <protection locked="0"/>
    </xf>
    <xf numFmtId="3" fontId="19" fillId="0" borderId="13" xfId="2" applyNumberFormat="1" applyFont="1" applyBorder="1" applyAlignment="1" applyProtection="1">
      <alignment wrapText="1"/>
      <protection locked="0"/>
    </xf>
    <xf numFmtId="3" fontId="19" fillId="0" borderId="13" xfId="2" applyNumberFormat="1" applyFont="1" applyBorder="1" applyAlignment="1">
      <alignment wrapText="1"/>
    </xf>
    <xf numFmtId="169" fontId="4" fillId="0" borderId="14" xfId="2" applyNumberFormat="1" applyBorder="1" applyAlignment="1">
      <alignment wrapText="1"/>
    </xf>
    <xf numFmtId="168" fontId="19" fillId="0" borderId="13" xfId="5" applyNumberFormat="1" applyFont="1" applyBorder="1" applyAlignment="1">
      <alignment horizontal="right" wrapText="1"/>
    </xf>
    <xf numFmtId="168" fontId="4" fillId="0" borderId="13" xfId="5" applyNumberFormat="1" applyFont="1" applyBorder="1" applyAlignment="1">
      <alignment horizontal="right" wrapText="1"/>
    </xf>
    <xf numFmtId="0" fontId="4" fillId="0" borderId="15" xfId="2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0" xfId="2" applyBorder="1" applyAlignment="1">
      <alignment vertical="center" wrapText="1"/>
    </xf>
    <xf numFmtId="3" fontId="19" fillId="0" borderId="34" xfId="2" applyNumberFormat="1" applyFont="1" applyBorder="1" applyAlignment="1">
      <alignment wrapText="1"/>
    </xf>
    <xf numFmtId="3" fontId="19" fillId="0" borderId="32" xfId="2" applyNumberFormat="1" applyFont="1" applyBorder="1" applyAlignment="1" applyProtection="1">
      <alignment wrapText="1"/>
      <protection locked="0"/>
    </xf>
    <xf numFmtId="0" fontId="4" fillId="0" borderId="31" xfId="2" applyBorder="1" applyAlignment="1">
      <alignment vertical="center" wrapText="1"/>
    </xf>
    <xf numFmtId="168" fontId="19" fillId="0" borderId="32" xfId="5" applyNumberFormat="1" applyFont="1" applyBorder="1" applyAlignment="1">
      <alignment horizontal="right" wrapText="1"/>
    </xf>
    <xf numFmtId="0" fontId="4" fillId="0" borderId="6" xfId="2" applyBorder="1" applyAlignment="1">
      <alignment vertical="center" wrapText="1"/>
    </xf>
    <xf numFmtId="0" fontId="4" fillId="0" borderId="29" xfId="2" applyBorder="1" applyAlignment="1">
      <alignment vertical="center" wrapText="1"/>
    </xf>
    <xf numFmtId="0" fontId="4" fillId="0" borderId="7" xfId="2" applyBorder="1" applyAlignment="1">
      <alignment vertical="center" wrapText="1"/>
    </xf>
    <xf numFmtId="3" fontId="19" fillId="0" borderId="30" xfId="2" applyNumberFormat="1" applyFont="1" applyBorder="1" applyAlignment="1" applyProtection="1">
      <alignment wrapText="1"/>
      <protection locked="0"/>
    </xf>
    <xf numFmtId="169" fontId="4" fillId="0" borderId="30" xfId="2" applyNumberFormat="1" applyBorder="1" applyAlignment="1">
      <alignment horizontal="left" vertical="center" wrapText="1"/>
    </xf>
    <xf numFmtId="168" fontId="19" fillId="0" borderId="30" xfId="5" applyNumberFormat="1" applyFont="1" applyBorder="1" applyAlignment="1">
      <alignment horizontal="right" wrapText="1"/>
    </xf>
    <xf numFmtId="0" fontId="15" fillId="0" borderId="23" xfId="2" applyFont="1" applyBorder="1" applyAlignment="1">
      <alignment vertical="center" wrapText="1"/>
    </xf>
    <xf numFmtId="3" fontId="7" fillId="0" borderId="3" xfId="2" applyNumberFormat="1" applyFont="1" applyBorder="1" applyAlignment="1" applyProtection="1">
      <alignment wrapText="1"/>
      <protection locked="0"/>
    </xf>
    <xf numFmtId="0" fontId="5" fillId="0" borderId="0" xfId="2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23" xfId="1" applyFont="1" applyBorder="1" applyAlignment="1">
      <alignment horizontal="center"/>
    </xf>
    <xf numFmtId="172" fontId="30" fillId="0" borderId="0" xfId="0" applyNumberFormat="1" applyFont="1"/>
    <xf numFmtId="0" fontId="35" fillId="0" borderId="0" xfId="0" applyFont="1" applyAlignment="1">
      <alignment horizontal="left" vertical="center" indent="3"/>
    </xf>
    <xf numFmtId="0" fontId="35" fillId="0" borderId="0" xfId="0" applyFont="1" applyAlignment="1">
      <alignment horizontal="left"/>
    </xf>
    <xf numFmtId="172" fontId="35" fillId="0" borderId="0" xfId="0" applyNumberFormat="1" applyFont="1"/>
    <xf numFmtId="0" fontId="40" fillId="0" borderId="0" xfId="0" applyFont="1" applyAlignment="1">
      <alignment horizontal="center" vertical="center"/>
    </xf>
    <xf numFmtId="172" fontId="40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center" wrapText="1"/>
    </xf>
    <xf numFmtId="0" fontId="2" fillId="0" borderId="0" xfId="7" applyFont="1" applyAlignment="1">
      <alignment horizontal="center" wrapText="1"/>
    </xf>
    <xf numFmtId="0" fontId="2" fillId="0" borderId="0" xfId="7" applyFont="1" applyAlignment="1">
      <alignment horizontal="center"/>
    </xf>
    <xf numFmtId="0" fontId="3" fillId="0" borderId="11" xfId="7" applyFont="1" applyBorder="1" applyAlignment="1">
      <alignment horizontal="left"/>
    </xf>
    <xf numFmtId="0" fontId="1" fillId="0" borderId="0" xfId="1" applyBorder="1"/>
    <xf numFmtId="0" fontId="34" fillId="0" borderId="2" xfId="1" applyFont="1" applyBorder="1"/>
    <xf numFmtId="0" fontId="34" fillId="0" borderId="42" xfId="1" applyFont="1" applyBorder="1" applyAlignment="1">
      <alignment horizontal="center"/>
    </xf>
    <xf numFmtId="0" fontId="34" fillId="0" borderId="1" xfId="1" applyFont="1" applyBorder="1" applyAlignment="1">
      <alignment horizontal="center" wrapText="1"/>
    </xf>
    <xf numFmtId="0" fontId="3" fillId="0" borderId="14" xfId="1" applyFont="1" applyBorder="1"/>
    <xf numFmtId="0" fontId="33" fillId="0" borderId="11" xfId="1" applyFont="1" applyBorder="1"/>
    <xf numFmtId="0" fontId="3" fillId="0" borderId="31" xfId="1" applyFont="1" applyBorder="1" applyAlignment="1">
      <alignment horizontal="left"/>
    </xf>
    <xf numFmtId="168" fontId="3" fillId="0" borderId="32" xfId="4" applyNumberFormat="1" applyFont="1" applyBorder="1" applyAlignment="1"/>
    <xf numFmtId="0" fontId="33" fillId="0" borderId="10" xfId="1" applyFont="1" applyBorder="1"/>
    <xf numFmtId="0" fontId="33" fillId="0" borderId="15" xfId="1" applyFont="1" applyBorder="1"/>
    <xf numFmtId="0" fontId="33" fillId="0" borderId="6" xfId="1" applyFont="1" applyBorder="1"/>
    <xf numFmtId="0" fontId="3" fillId="0" borderId="29" xfId="1" applyFont="1" applyBorder="1" applyAlignment="1">
      <alignment horizontal="left"/>
    </xf>
    <xf numFmtId="168" fontId="3" fillId="0" borderId="9" xfId="4" applyNumberFormat="1" applyFont="1" applyBorder="1" applyAlignment="1">
      <alignment horizontal="right"/>
    </xf>
    <xf numFmtId="0" fontId="1" fillId="0" borderId="13" xfId="1" applyBorder="1"/>
    <xf numFmtId="0" fontId="1" fillId="0" borderId="21" xfId="1" applyBorder="1"/>
    <xf numFmtId="168" fontId="3" fillId="0" borderId="32" xfId="4" applyNumberFormat="1" applyFont="1" applyBorder="1" applyAlignment="1">
      <alignment horizontal="right"/>
    </xf>
    <xf numFmtId="0" fontId="1" fillId="0" borderId="34" xfId="1" applyBorder="1"/>
    <xf numFmtId="0" fontId="1" fillId="0" borderId="32" xfId="1" applyBorder="1"/>
    <xf numFmtId="168" fontId="2" fillId="0" borderId="43" xfId="1" applyNumberFormat="1" applyFont="1" applyBorder="1" applyAlignment="1">
      <alignment horizontal="right"/>
    </xf>
    <xf numFmtId="9" fontId="17" fillId="0" borderId="1" xfId="1" applyNumberFormat="1" applyFont="1" applyBorder="1"/>
    <xf numFmtId="0" fontId="2" fillId="0" borderId="4" xfId="1" applyFont="1" applyBorder="1" applyAlignment="1">
      <alignment horizontal="center" wrapText="1"/>
    </xf>
    <xf numFmtId="0" fontId="7" fillId="0" borderId="30" xfId="2" applyFont="1" applyBorder="1" applyAlignment="1">
      <alignment horizontal="right" vertical="center" wrapText="1"/>
    </xf>
    <xf numFmtId="0" fontId="7" fillId="0" borderId="13" xfId="2" applyFont="1" applyBorder="1" applyAlignment="1">
      <alignment horizontal="right" vertical="center" wrapText="1"/>
    </xf>
    <xf numFmtId="0" fontId="4" fillId="0" borderId="13" xfId="2" applyFont="1" applyBorder="1" applyAlignment="1">
      <alignment horizontal="right" vertical="center" wrapText="1"/>
    </xf>
    <xf numFmtId="0" fontId="4" fillId="0" borderId="32" xfId="2" applyFont="1" applyBorder="1" applyAlignment="1">
      <alignment horizontal="right" vertical="center" wrapText="1"/>
    </xf>
    <xf numFmtId="0" fontId="12" fillId="0" borderId="43" xfId="2" applyFont="1" applyBorder="1" applyAlignment="1">
      <alignment horizontal="right" vertical="center" wrapText="1"/>
    </xf>
    <xf numFmtId="169" fontId="15" fillId="0" borderId="22" xfId="2" applyNumberFormat="1" applyFont="1" applyBorder="1" applyAlignment="1">
      <alignment horizontal="center" vertical="center" wrapText="1"/>
    </xf>
    <xf numFmtId="168" fontId="12" fillId="0" borderId="20" xfId="2" applyNumberFormat="1" applyFont="1" applyBorder="1" applyAlignment="1">
      <alignment horizontal="center" vertical="center" wrapText="1"/>
    </xf>
    <xf numFmtId="168" fontId="12" fillId="0" borderId="52" xfId="2" applyNumberFormat="1" applyFont="1" applyBorder="1" applyAlignment="1">
      <alignment horizontal="center" vertical="center" wrapText="1"/>
    </xf>
    <xf numFmtId="168" fontId="12" fillId="0" borderId="21" xfId="2" applyNumberFormat="1" applyFont="1" applyBorder="1" applyAlignment="1">
      <alignment horizontal="center" vertical="center" wrapText="1"/>
    </xf>
    <xf numFmtId="168" fontId="12" fillId="0" borderId="1" xfId="2" applyNumberFormat="1" applyFont="1" applyBorder="1" applyAlignment="1">
      <alignment horizontal="center" vertical="center" wrapText="1"/>
    </xf>
    <xf numFmtId="172" fontId="30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0" fontId="0" fillId="0" borderId="0" xfId="0" applyFill="1"/>
    <xf numFmtId="0" fontId="23" fillId="0" borderId="0" xfId="0" applyFont="1" applyBorder="1" applyAlignment="1">
      <alignment horizontal="center" vertical="center"/>
    </xf>
    <xf numFmtId="172" fontId="30" fillId="0" borderId="0" xfId="0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0" fillId="0" borderId="0" xfId="0" applyBorder="1"/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3" fillId="0" borderId="14" xfId="1" applyFont="1" applyBorder="1" applyAlignment="1">
      <alignment horizontal="right"/>
    </xf>
    <xf numFmtId="0" fontId="33" fillId="0" borderId="11" xfId="1" quotePrefix="1" applyFont="1" applyBorder="1" applyAlignment="1">
      <alignment horizontal="right"/>
    </xf>
    <xf numFmtId="0" fontId="33" fillId="0" borderId="14" xfId="1" applyFont="1" applyBorder="1" applyAlignment="1">
      <alignment horizontal="center"/>
    </xf>
    <xf numFmtId="0" fontId="33" fillId="0" borderId="11" xfId="1" quotePrefix="1" applyFont="1" applyBorder="1"/>
    <xf numFmtId="0" fontId="34" fillId="0" borderId="7" xfId="1" applyFont="1" applyBorder="1" applyAlignment="1">
      <alignment horizontal="right"/>
    </xf>
    <xf numFmtId="0" fontId="34" fillId="0" borderId="8" xfId="1" applyFont="1" applyBorder="1" applyAlignment="1">
      <alignment horizontal="right"/>
    </xf>
    <xf numFmtId="0" fontId="34" fillId="0" borderId="11" xfId="1" applyFont="1" applyBorder="1" applyAlignment="1">
      <alignment horizontal="right"/>
    </xf>
    <xf numFmtId="0" fontId="34" fillId="0" borderId="12" xfId="1" applyFont="1" applyBorder="1" applyAlignment="1">
      <alignment horizontal="right"/>
    </xf>
    <xf numFmtId="0" fontId="33" fillId="0" borderId="14" xfId="1" applyFont="1" applyBorder="1" applyAlignment="1">
      <alignment horizontal="right" wrapText="1"/>
    </xf>
    <xf numFmtId="0" fontId="34" fillId="0" borderId="34" xfId="1" applyFont="1" applyBorder="1" applyAlignment="1">
      <alignment horizontal="right"/>
    </xf>
    <xf numFmtId="0" fontId="34" fillId="0" borderId="35" xfId="1" applyFont="1" applyBorder="1" applyAlignment="1">
      <alignment horizontal="right"/>
    </xf>
    <xf numFmtId="0" fontId="34" fillId="0" borderId="42" xfId="1" applyFont="1" applyBorder="1" applyAlignment="1">
      <alignment horizontal="right"/>
    </xf>
    <xf numFmtId="0" fontId="34" fillId="0" borderId="23" xfId="1" applyFont="1" applyBorder="1" applyAlignment="1">
      <alignment horizontal="right"/>
    </xf>
    <xf numFmtId="0" fontId="34" fillId="0" borderId="2" xfId="1" applyFont="1" applyBorder="1" applyAlignment="1">
      <alignment horizontal="right"/>
    </xf>
    <xf numFmtId="0" fontId="34" fillId="0" borderId="5" xfId="1" applyFont="1" applyBorder="1" applyAlignment="1">
      <alignment horizontal="right"/>
    </xf>
    <xf numFmtId="0" fontId="23" fillId="0" borderId="1" xfId="0" applyFont="1" applyBorder="1"/>
    <xf numFmtId="0" fontId="6" fillId="0" borderId="14" xfId="2" applyFont="1" applyBorder="1" applyAlignment="1">
      <alignment vertical="center" wrapText="1"/>
    </xf>
    <xf numFmtId="3" fontId="41" fillId="0" borderId="8" xfId="2" applyNumberFormat="1" applyFont="1" applyBorder="1" applyAlignment="1" applyProtection="1">
      <alignment wrapText="1"/>
      <protection locked="0"/>
    </xf>
    <xf numFmtId="3" fontId="0" fillId="0" borderId="0" xfId="0" applyNumberFormat="1"/>
    <xf numFmtId="0" fontId="1" fillId="0" borderId="0" xfId="1" applyFill="1"/>
    <xf numFmtId="0" fontId="3" fillId="0" borderId="11" xfId="1" applyFont="1" applyBorder="1" applyAlignment="1">
      <alignment horizontal="left" vertical="top" wrapText="1"/>
    </xf>
    <xf numFmtId="3" fontId="3" fillId="0" borderId="11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left" vertical="top" wrapText="1"/>
    </xf>
    <xf numFmtId="3" fontId="2" fillId="0" borderId="11" xfId="1" applyNumberFormat="1" applyFont="1" applyBorder="1" applyAlignment="1">
      <alignment horizontal="right" vertical="top" wrapText="1"/>
    </xf>
    <xf numFmtId="0" fontId="3" fillId="0" borderId="7" xfId="1" applyFont="1" applyBorder="1" applyAlignment="1">
      <alignment horizontal="left" vertical="top" wrapText="1"/>
    </xf>
    <xf numFmtId="3" fontId="3" fillId="0" borderId="7" xfId="1" applyNumberFormat="1" applyFont="1" applyBorder="1" applyAlignment="1">
      <alignment horizontal="righ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wrapText="1"/>
    </xf>
    <xf numFmtId="3" fontId="3" fillId="0" borderId="8" xfId="1" applyNumberFormat="1" applyFont="1" applyBorder="1" applyAlignment="1">
      <alignment horizontal="right" vertical="top" wrapText="1"/>
    </xf>
    <xf numFmtId="3" fontId="2" fillId="0" borderId="12" xfId="1" applyNumberFormat="1" applyFont="1" applyBorder="1" applyAlignment="1">
      <alignment horizontal="right" vertical="top" wrapText="1"/>
    </xf>
    <xf numFmtId="3" fontId="3" fillId="0" borderId="12" xfId="1" applyNumberFormat="1" applyFont="1" applyBorder="1" applyAlignment="1">
      <alignment horizontal="right" vertical="top" wrapText="1"/>
    </xf>
    <xf numFmtId="0" fontId="2" fillId="0" borderId="17" xfId="1" applyFont="1" applyBorder="1" applyAlignment="1">
      <alignment horizontal="left" vertical="top" wrapText="1"/>
    </xf>
    <xf numFmtId="3" fontId="2" fillId="0" borderId="17" xfId="1" applyNumberFormat="1" applyFont="1" applyBorder="1" applyAlignment="1">
      <alignment horizontal="right" vertical="top" wrapText="1"/>
    </xf>
    <xf numFmtId="3" fontId="2" fillId="0" borderId="18" xfId="1" applyNumberFormat="1" applyFont="1" applyBorder="1" applyAlignment="1">
      <alignment horizontal="right" vertical="top" wrapText="1"/>
    </xf>
    <xf numFmtId="0" fontId="2" fillId="0" borderId="34" xfId="1" applyFont="1" applyBorder="1" applyAlignment="1">
      <alignment horizontal="left" vertical="top" wrapText="1"/>
    </xf>
    <xf numFmtId="3" fontId="2" fillId="0" borderId="34" xfId="1" applyNumberFormat="1" applyFont="1" applyBorder="1" applyAlignment="1">
      <alignment horizontal="right" vertical="top" wrapText="1"/>
    </xf>
    <xf numFmtId="3" fontId="2" fillId="0" borderId="35" xfId="1" applyNumberFormat="1" applyFont="1" applyBorder="1" applyAlignment="1">
      <alignment horizontal="right" vertical="top" wrapText="1"/>
    </xf>
    <xf numFmtId="0" fontId="2" fillId="0" borderId="3" xfId="1" applyFont="1" applyBorder="1" applyAlignment="1">
      <alignment horizontal="left" vertical="top" wrapText="1"/>
    </xf>
    <xf numFmtId="3" fontId="2" fillId="0" borderId="3" xfId="1" applyNumberFormat="1" applyFont="1" applyBorder="1" applyAlignment="1">
      <alignment horizontal="right" vertical="top" wrapText="1"/>
    </xf>
    <xf numFmtId="3" fontId="2" fillId="0" borderId="4" xfId="1" applyNumberFormat="1" applyFont="1" applyBorder="1" applyAlignment="1">
      <alignment horizontal="right" vertical="top" wrapText="1"/>
    </xf>
    <xf numFmtId="44" fontId="2" fillId="0" borderId="0" xfId="10" applyFont="1" applyAlignment="1"/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wrapText="1"/>
    </xf>
    <xf numFmtId="0" fontId="3" fillId="0" borderId="63" xfId="1" applyFont="1" applyBorder="1"/>
    <xf numFmtId="0" fontId="3" fillId="0" borderId="33" xfId="1" applyFont="1" applyBorder="1"/>
    <xf numFmtId="0" fontId="3" fillId="0" borderId="64" xfId="1" applyFont="1" applyBorder="1"/>
    <xf numFmtId="0" fontId="3" fillId="0" borderId="22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vertical="center"/>
    </xf>
    <xf numFmtId="3" fontId="2" fillId="0" borderId="68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2" fontId="3" fillId="0" borderId="0" xfId="1" applyNumberFormat="1" applyFont="1"/>
    <xf numFmtId="0" fontId="42" fillId="0" borderId="0" xfId="0" applyFont="1"/>
    <xf numFmtId="0" fontId="6" fillId="0" borderId="15" xfId="2" applyFont="1" applyBorder="1" applyAlignment="1">
      <alignment vertical="center" wrapText="1"/>
    </xf>
    <xf numFmtId="0" fontId="6" fillId="0" borderId="31" xfId="2" applyFont="1" applyBorder="1" applyAlignment="1">
      <alignment vertical="center" wrapText="1"/>
    </xf>
    <xf numFmtId="3" fontId="41" fillId="0" borderId="61" xfId="2" applyNumberFormat="1" applyFont="1" applyBorder="1" applyAlignment="1" applyProtection="1">
      <alignment wrapText="1"/>
      <protection locked="0"/>
    </xf>
    <xf numFmtId="0" fontId="5" fillId="0" borderId="2" xfId="2" applyFont="1" applyBorder="1" applyAlignment="1">
      <alignment vertical="center" wrapText="1"/>
    </xf>
    <xf numFmtId="0" fontId="5" fillId="0" borderId="42" xfId="2" applyFont="1" applyBorder="1" applyAlignment="1">
      <alignment vertical="center" wrapText="1"/>
    </xf>
    <xf numFmtId="3" fontId="8" fillId="0" borderId="4" xfId="2" applyNumberFormat="1" applyFont="1" applyBorder="1" applyAlignment="1" applyProtection="1">
      <alignment wrapText="1"/>
      <protection locked="0"/>
    </xf>
    <xf numFmtId="0" fontId="5" fillId="0" borderId="4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0" fontId="3" fillId="0" borderId="0" xfId="7" applyFont="1" applyAlignment="1">
      <alignment horizontal="right"/>
    </xf>
    <xf numFmtId="167" fontId="3" fillId="0" borderId="11" xfId="8" applyNumberFormat="1" applyFont="1" applyBorder="1" applyAlignment="1">
      <alignment vertical="center"/>
    </xf>
    <xf numFmtId="167" fontId="2" fillId="0" borderId="20" xfId="8" applyNumberFormat="1" applyFont="1" applyBorder="1" applyAlignment="1">
      <alignment horizontal="right"/>
    </xf>
    <xf numFmtId="0" fontId="2" fillId="0" borderId="9" xfId="7" applyFont="1" applyBorder="1" applyAlignment="1">
      <alignment horizontal="right"/>
    </xf>
    <xf numFmtId="0" fontId="2" fillId="0" borderId="12" xfId="7" applyFont="1" applyBorder="1" applyAlignment="1">
      <alignment horizontal="right"/>
    </xf>
    <xf numFmtId="167" fontId="3" fillId="0" borderId="20" xfId="8" applyNumberFormat="1" applyFont="1" applyBorder="1" applyAlignment="1">
      <alignment horizontal="right"/>
    </xf>
    <xf numFmtId="167" fontId="3" fillId="0" borderId="12" xfId="8" applyNumberFormat="1" applyFont="1" applyBorder="1" applyAlignment="1">
      <alignment horizontal="right"/>
    </xf>
    <xf numFmtId="167" fontId="2" fillId="0" borderId="12" xfId="8" applyNumberFormat="1" applyFont="1" applyBorder="1" applyAlignment="1">
      <alignment horizontal="right"/>
    </xf>
    <xf numFmtId="3" fontId="3" fillId="0" borderId="20" xfId="7" applyNumberFormat="1" applyFont="1" applyBorder="1" applyAlignment="1">
      <alignment horizontal="right"/>
    </xf>
    <xf numFmtId="3" fontId="3" fillId="0" borderId="9" xfId="7" applyNumberFormat="1" applyFont="1" applyBorder="1" applyAlignment="1">
      <alignment horizontal="right"/>
    </xf>
    <xf numFmtId="3" fontId="3" fillId="0" borderId="12" xfId="7" applyNumberFormat="1" applyFont="1" applyBorder="1" applyAlignment="1">
      <alignment horizontal="right"/>
    </xf>
    <xf numFmtId="167" fontId="3" fillId="0" borderId="11" xfId="7" applyNumberFormat="1" applyFont="1" applyBorder="1"/>
    <xf numFmtId="0" fontId="3" fillId="0" borderId="11" xfId="7" applyFont="1" applyBorder="1" applyAlignment="1">
      <alignment horizontal="center"/>
    </xf>
    <xf numFmtId="167" fontId="3" fillId="0" borderId="21" xfId="8" applyNumberFormat="1" applyFont="1" applyBorder="1" applyAlignment="1">
      <alignment horizontal="right"/>
    </xf>
    <xf numFmtId="0" fontId="2" fillId="0" borderId="14" xfId="7" applyFont="1" applyBorder="1" applyAlignment="1">
      <alignment horizontal="right"/>
    </xf>
    <xf numFmtId="0" fontId="3" fillId="0" borderId="20" xfId="7" applyFont="1" applyBorder="1" applyAlignment="1">
      <alignment horizontal="right"/>
    </xf>
    <xf numFmtId="167" fontId="3" fillId="0" borderId="11" xfId="8" applyNumberFormat="1" applyFont="1" applyBorder="1" applyAlignment="1"/>
    <xf numFmtId="167" fontId="2" fillId="0" borderId="11" xfId="7" applyNumberFormat="1" applyFont="1" applyBorder="1" applyAlignment="1">
      <alignment horizontal="right"/>
    </xf>
    <xf numFmtId="167" fontId="2" fillId="0" borderId="11" xfId="8" applyNumberFormat="1" applyFont="1" applyBorder="1" applyAlignment="1">
      <alignment horizontal="right"/>
    </xf>
    <xf numFmtId="0" fontId="3" fillId="0" borderId="12" xfId="7" applyFont="1" applyBorder="1" applyAlignment="1">
      <alignment horizontal="right"/>
    </xf>
    <xf numFmtId="0" fontId="2" fillId="0" borderId="56" xfId="7" applyFont="1" applyBorder="1"/>
    <xf numFmtId="0" fontId="2" fillId="0" borderId="37" xfId="7" applyFont="1" applyBorder="1" applyAlignment="1">
      <alignment horizontal="right"/>
    </xf>
    <xf numFmtId="0" fontId="2" fillId="0" borderId="16" xfId="7" applyFont="1" applyBorder="1"/>
    <xf numFmtId="167" fontId="2" fillId="0" borderId="46" xfId="8" applyNumberFormat="1" applyFont="1" applyBorder="1" applyAlignment="1">
      <alignment horizontal="right"/>
    </xf>
    <xf numFmtId="0" fontId="2" fillId="0" borderId="62" xfId="7" applyFont="1" applyBorder="1"/>
    <xf numFmtId="0" fontId="3" fillId="0" borderId="41" xfId="7" applyFont="1" applyBorder="1"/>
    <xf numFmtId="167" fontId="3" fillId="0" borderId="41" xfId="8" applyNumberFormat="1" applyFont="1" applyBorder="1"/>
    <xf numFmtId="0" fontId="2" fillId="0" borderId="69" xfId="7" applyFont="1" applyBorder="1"/>
    <xf numFmtId="0" fontId="28" fillId="0" borderId="0" xfId="9" applyFont="1" applyAlignment="1">
      <alignment horizontal="center"/>
    </xf>
    <xf numFmtId="167" fontId="3" fillId="0" borderId="7" xfId="8" applyNumberFormat="1" applyFont="1" applyBorder="1" applyAlignment="1">
      <alignment vertical="center"/>
    </xf>
    <xf numFmtId="167" fontId="3" fillId="0" borderId="52" xfId="8" applyNumberFormat="1" applyFont="1" applyBorder="1" applyAlignment="1">
      <alignment horizontal="right"/>
    </xf>
    <xf numFmtId="0" fontId="2" fillId="0" borderId="3" xfId="7" applyFont="1" applyBorder="1" applyAlignment="1">
      <alignment horizontal="center"/>
    </xf>
    <xf numFmtId="0" fontId="2" fillId="0" borderId="1" xfId="7" applyFont="1" applyBorder="1" applyAlignment="1">
      <alignment horizontal="center" vertical="center" wrapText="1"/>
    </xf>
    <xf numFmtId="0" fontId="2" fillId="0" borderId="2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166" fontId="3" fillId="0" borderId="51" xfId="8" applyFont="1" applyBorder="1"/>
    <xf numFmtId="166" fontId="3" fillId="0" borderId="29" xfId="8" applyFont="1" applyBorder="1" applyAlignment="1">
      <alignment vertical="center"/>
    </xf>
    <xf numFmtId="166" fontId="3" fillId="0" borderId="7" xfId="8" applyFont="1" applyBorder="1" applyAlignment="1"/>
    <xf numFmtId="0" fontId="3" fillId="0" borderId="24" xfId="7" applyFont="1" applyBorder="1"/>
    <xf numFmtId="0" fontId="3" fillId="0" borderId="14" xfId="7" applyFont="1" applyBorder="1" applyAlignment="1">
      <alignment vertical="center"/>
    </xf>
    <xf numFmtId="0" fontId="3" fillId="0" borderId="7" xfId="7" applyFont="1" applyBorder="1"/>
    <xf numFmtId="0" fontId="3" fillId="0" borderId="6" xfId="1" applyFont="1" applyBorder="1" applyAlignment="1">
      <alignment horizontal="left" vertical="top" wrapText="1"/>
    </xf>
    <xf numFmtId="0" fontId="3" fillId="0" borderId="53" xfId="1" applyFont="1" applyBorder="1" applyAlignment="1">
      <alignment horizontal="left" vertical="top" wrapText="1"/>
    </xf>
    <xf numFmtId="0" fontId="3" fillId="0" borderId="28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3" fontId="3" fillId="0" borderId="28" xfId="1" applyNumberFormat="1" applyFont="1" applyBorder="1" applyAlignment="1">
      <alignment horizontal="right" vertical="top" wrapText="1"/>
    </xf>
    <xf numFmtId="3" fontId="3" fillId="0" borderId="70" xfId="1" applyNumberFormat="1" applyFont="1" applyBorder="1" applyAlignment="1">
      <alignment horizontal="right" vertical="top" wrapText="1"/>
    </xf>
    <xf numFmtId="0" fontId="2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168" fontId="3" fillId="0" borderId="0" xfId="11" applyNumberFormat="1" applyFont="1"/>
    <xf numFmtId="0" fontId="2" fillId="0" borderId="2" xfId="0" applyFont="1" applyBorder="1" applyAlignment="1">
      <alignment horizontal="center" vertical="center"/>
    </xf>
    <xf numFmtId="0" fontId="39" fillId="0" borderId="3" xfId="12" applyFont="1" applyBorder="1" applyAlignment="1">
      <alignment horizontal="center" vertical="center" wrapText="1"/>
    </xf>
    <xf numFmtId="168" fontId="39" fillId="0" borderId="3" xfId="11" applyNumberFormat="1" applyFont="1" applyBorder="1" applyAlignment="1">
      <alignment horizontal="center" vertical="center"/>
    </xf>
    <xf numFmtId="0" fontId="39" fillId="0" borderId="4" xfId="12" applyFont="1" applyBorder="1" applyAlignment="1">
      <alignment horizontal="center" vertical="center"/>
    </xf>
    <xf numFmtId="0" fontId="39" fillId="0" borderId="2" xfId="12" applyFont="1" applyBorder="1" applyAlignment="1">
      <alignment horizontal="center" vertical="center" wrapText="1"/>
    </xf>
    <xf numFmtId="0" fontId="39" fillId="0" borderId="2" xfId="12" applyFont="1" applyBorder="1"/>
    <xf numFmtId="0" fontId="39" fillId="0" borderId="3" xfId="12" applyFont="1" applyBorder="1" applyAlignment="1">
      <alignment wrapText="1"/>
    </xf>
    <xf numFmtId="168" fontId="39" fillId="0" borderId="3" xfId="11" applyNumberFormat="1" applyFont="1" applyBorder="1"/>
    <xf numFmtId="0" fontId="39" fillId="0" borderId="4" xfId="12" applyFont="1" applyBorder="1"/>
    <xf numFmtId="0" fontId="39" fillId="0" borderId="39" xfId="12" applyFont="1" applyBorder="1"/>
    <xf numFmtId="0" fontId="39" fillId="0" borderId="45" xfId="12" applyFont="1" applyBorder="1" applyAlignment="1">
      <alignment wrapText="1"/>
    </xf>
    <xf numFmtId="168" fontId="39" fillId="0" borderId="45" xfId="11" applyNumberFormat="1" applyFont="1" applyBorder="1"/>
    <xf numFmtId="0" fontId="39" fillId="0" borderId="40" xfId="12" applyFont="1" applyBorder="1"/>
    <xf numFmtId="0" fontId="25" fillId="0" borderId="10" xfId="12" applyFont="1" applyBorder="1"/>
    <xf numFmtId="0" fontId="25" fillId="0" borderId="11" xfId="12" applyFont="1" applyBorder="1" applyAlignment="1">
      <alignment wrapText="1"/>
    </xf>
    <xf numFmtId="168" fontId="25" fillId="0" borderId="11" xfId="11" applyNumberFormat="1" applyFont="1" applyBorder="1"/>
    <xf numFmtId="0" fontId="25" fillId="0" borderId="12" xfId="12" applyFont="1" applyBorder="1"/>
    <xf numFmtId="0" fontId="25" fillId="0" borderId="16" xfId="12" applyFont="1" applyBorder="1"/>
    <xf numFmtId="0" fontId="25" fillId="0" borderId="17" xfId="12" applyFont="1" applyBorder="1" applyAlignment="1">
      <alignment wrapText="1"/>
    </xf>
    <xf numFmtId="168" fontId="25" fillId="0" borderId="17" xfId="11" applyNumberFormat="1" applyFont="1" applyBorder="1"/>
    <xf numFmtId="0" fontId="25" fillId="0" borderId="18" xfId="12" applyFont="1" applyBorder="1"/>
    <xf numFmtId="0" fontId="25" fillId="0" borderId="47" xfId="12" applyFont="1" applyBorder="1" applyAlignment="1">
      <alignment wrapText="1"/>
    </xf>
    <xf numFmtId="168" fontId="25" fillId="0" borderId="47" xfId="11" applyNumberFormat="1" applyFont="1" applyBorder="1"/>
    <xf numFmtId="9" fontId="25" fillId="0" borderId="12" xfId="12" applyNumberFormat="1" applyFont="1" applyBorder="1"/>
    <xf numFmtId="0" fontId="25" fillId="0" borderId="71" xfId="12" applyFont="1" applyBorder="1"/>
    <xf numFmtId="0" fontId="25" fillId="0" borderId="61" xfId="12" applyFont="1" applyBorder="1"/>
    <xf numFmtId="168" fontId="25" fillId="0" borderId="13" xfId="11" applyNumberFormat="1" applyFont="1" applyBorder="1"/>
    <xf numFmtId="0" fontId="25" fillId="0" borderId="13" xfId="12" applyFont="1" applyBorder="1"/>
    <xf numFmtId="0" fontId="46" fillId="0" borderId="3" xfId="12" applyFont="1" applyBorder="1" applyAlignment="1">
      <alignment wrapText="1"/>
    </xf>
    <xf numFmtId="168" fontId="39" fillId="0" borderId="43" xfId="11" applyNumberFormat="1" applyFont="1" applyBorder="1"/>
    <xf numFmtId="9" fontId="39" fillId="0" borderId="1" xfId="12" applyNumberFormat="1" applyFont="1" applyBorder="1"/>
    <xf numFmtId="168" fontId="2" fillId="0" borderId="1" xfId="4" applyNumberFormat="1" applyFont="1" applyBorder="1" applyAlignment="1">
      <alignment horizontal="left"/>
    </xf>
    <xf numFmtId="0" fontId="1" fillId="0" borderId="20" xfId="1" applyFill="1" applyBorder="1"/>
    <xf numFmtId="0" fontId="3" fillId="0" borderId="29" xfId="1" applyFont="1" applyFill="1" applyBorder="1"/>
    <xf numFmtId="168" fontId="3" fillId="0" borderId="7" xfId="4" applyNumberFormat="1" applyFont="1" applyFill="1" applyBorder="1" applyAlignment="1">
      <alignment horizontal="right"/>
    </xf>
    <xf numFmtId="168" fontId="3" fillId="0" borderId="38" xfId="4" applyNumberFormat="1" applyFont="1" applyFill="1" applyBorder="1" applyAlignment="1">
      <alignment horizontal="right"/>
    </xf>
    <xf numFmtId="9" fontId="1" fillId="0" borderId="19" xfId="1" applyNumberFormat="1" applyFill="1" applyBorder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7" applyFont="1" applyFill="1"/>
    <xf numFmtId="166" fontId="3" fillId="0" borderId="34" xfId="8" quotePrefix="1" applyFont="1" applyBorder="1"/>
    <xf numFmtId="0" fontId="2" fillId="0" borderId="11" xfId="7" applyFont="1" applyBorder="1" applyAlignment="1">
      <alignment wrapText="1"/>
    </xf>
    <xf numFmtId="166" fontId="2" fillId="0" borderId="22" xfId="8" applyFont="1" applyBorder="1"/>
    <xf numFmtId="166" fontId="2" fillId="0" borderId="42" xfId="8" applyFont="1" applyBorder="1" applyAlignment="1">
      <alignment horizontal="center" wrapText="1"/>
    </xf>
    <xf numFmtId="166" fontId="2" fillId="0" borderId="7" xfId="8" applyFont="1" applyBorder="1" applyAlignment="1">
      <alignment wrapText="1"/>
    </xf>
    <xf numFmtId="166" fontId="2" fillId="0" borderId="1" xfId="8" applyFont="1" applyBorder="1"/>
    <xf numFmtId="0" fontId="25" fillId="0" borderId="6" xfId="12" applyFont="1" applyBorder="1"/>
    <xf numFmtId="0" fontId="25" fillId="0" borderId="7" xfId="12" applyFont="1" applyBorder="1" applyAlignment="1">
      <alignment wrapText="1"/>
    </xf>
    <xf numFmtId="168" fontId="25" fillId="0" borderId="7" xfId="11" applyNumberFormat="1" applyFont="1" applyBorder="1"/>
    <xf numFmtId="0" fontId="25" fillId="0" borderId="8" xfId="12" applyFont="1" applyBorder="1"/>
    <xf numFmtId="9" fontId="39" fillId="0" borderId="4" xfId="12" applyNumberFormat="1" applyFont="1" applyBorder="1"/>
    <xf numFmtId="9" fontId="25" fillId="0" borderId="8" xfId="12" applyNumberFormat="1" applyFont="1" applyBorder="1"/>
    <xf numFmtId="0" fontId="25" fillId="0" borderId="15" xfId="12" applyFont="1" applyBorder="1"/>
    <xf numFmtId="0" fontId="25" fillId="0" borderId="34" xfId="12" applyFont="1" applyBorder="1" applyAlignment="1">
      <alignment wrapText="1"/>
    </xf>
    <xf numFmtId="168" fontId="25" fillId="0" borderId="34" xfId="11" applyNumberFormat="1" applyFont="1" applyBorder="1"/>
    <xf numFmtId="9" fontId="25" fillId="0" borderId="35" xfId="12" applyNumberFormat="1" applyFont="1" applyBorder="1"/>
    <xf numFmtId="168" fontId="25" fillId="0" borderId="30" xfId="11" applyNumberFormat="1" applyFont="1" applyBorder="1"/>
    <xf numFmtId="168" fontId="25" fillId="0" borderId="32" xfId="11" applyNumberFormat="1" applyFont="1" applyBorder="1"/>
    <xf numFmtId="0" fontId="0" fillId="0" borderId="12" xfId="0" applyBorder="1"/>
    <xf numFmtId="0" fontId="25" fillId="0" borderId="53" xfId="12" applyFont="1" applyBorder="1"/>
    <xf numFmtId="0" fontId="25" fillId="0" borderId="28" xfId="12" applyFont="1" applyBorder="1" applyAlignment="1">
      <alignment wrapText="1"/>
    </xf>
    <xf numFmtId="168" fontId="25" fillId="0" borderId="28" xfId="11" applyNumberFormat="1" applyFont="1" applyBorder="1"/>
    <xf numFmtId="0" fontId="25" fillId="0" borderId="70" xfId="12" applyFont="1" applyBorder="1"/>
    <xf numFmtId="0" fontId="28" fillId="0" borderId="0" xfId="9" applyFont="1" applyFill="1"/>
    <xf numFmtId="0" fontId="6" fillId="0" borderId="56" xfId="2" applyFont="1" applyBorder="1" applyAlignment="1">
      <alignment vertical="center" wrapText="1"/>
    </xf>
    <xf numFmtId="169" fontId="3" fillId="0" borderId="0" xfId="2" applyNumberFormat="1" applyFont="1" applyBorder="1" applyAlignment="1" applyProtection="1">
      <alignment vertical="center" wrapText="1"/>
      <protection locked="0"/>
    </xf>
    <xf numFmtId="3" fontId="3" fillId="0" borderId="0" xfId="2" quotePrefix="1" applyNumberFormat="1" applyFont="1" applyBorder="1" applyAlignment="1" applyProtection="1">
      <alignment horizontal="right" vertical="center" wrapText="1"/>
      <protection locked="0"/>
    </xf>
    <xf numFmtId="3" fontId="3" fillId="0" borderId="34" xfId="2" quotePrefix="1" applyNumberFormat="1" applyFont="1" applyBorder="1" applyAlignment="1" applyProtection="1">
      <alignment horizontal="right" vertical="center" wrapText="1"/>
      <protection locked="0"/>
    </xf>
    <xf numFmtId="0" fontId="3" fillId="0" borderId="34" xfId="2" quotePrefix="1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168" fontId="3" fillId="0" borderId="11" xfId="4" applyNumberFormat="1" applyFont="1" applyBorder="1" applyAlignment="1">
      <alignment horizontal="left"/>
    </xf>
    <xf numFmtId="168" fontId="3" fillId="0" borderId="14" xfId="4" applyNumberFormat="1" applyFont="1" applyBorder="1" applyAlignment="1">
      <alignment horizontal="left"/>
    </xf>
    <xf numFmtId="168" fontId="3" fillId="0" borderId="14" xfId="4" applyNumberFormat="1" applyFont="1" applyBorder="1" applyAlignment="1">
      <alignment horizontal="left" wrapText="1"/>
    </xf>
    <xf numFmtId="168" fontId="3" fillId="0" borderId="29" xfId="4" applyNumberFormat="1" applyFont="1" applyBorder="1" applyAlignment="1">
      <alignment horizontal="left"/>
    </xf>
    <xf numFmtId="168" fontId="3" fillId="0" borderId="7" xfId="4" applyNumberFormat="1" applyFont="1" applyBorder="1" applyAlignment="1">
      <alignment horizontal="left"/>
    </xf>
    <xf numFmtId="168" fontId="2" fillId="0" borderId="5" xfId="4" applyNumberFormat="1" applyFont="1" applyBorder="1" applyAlignment="1">
      <alignment horizontal="left"/>
    </xf>
    <xf numFmtId="168" fontId="3" fillId="0" borderId="30" xfId="4" applyNumberFormat="1" applyFont="1" applyBorder="1" applyAlignment="1">
      <alignment horizontal="left"/>
    </xf>
    <xf numFmtId="168" fontId="3" fillId="0" borderId="13" xfId="4" applyNumberFormat="1" applyFont="1" applyBorder="1" applyAlignment="1">
      <alignment horizontal="left"/>
    </xf>
    <xf numFmtId="168" fontId="18" fillId="0" borderId="2" xfId="2" applyNumberFormat="1" applyFont="1" applyBorder="1" applyAlignment="1">
      <alignment horizontal="center" vertical="center" wrapText="1"/>
    </xf>
    <xf numFmtId="170" fontId="19" fillId="0" borderId="13" xfId="5" applyNumberFormat="1" applyFont="1" applyBorder="1" applyAlignment="1">
      <alignment horizontal="right" wrapText="1"/>
    </xf>
    <xf numFmtId="168" fontId="7" fillId="0" borderId="43" xfId="5" applyNumberFormat="1" applyFont="1" applyBorder="1" applyAlignment="1">
      <alignment horizontal="right" wrapText="1"/>
    </xf>
    <xf numFmtId="0" fontId="18" fillId="0" borderId="1" xfId="2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wrapText="1"/>
    </xf>
    <xf numFmtId="3" fontId="7" fillId="0" borderId="43" xfId="2" applyNumberFormat="1" applyFont="1" applyBorder="1" applyAlignment="1" applyProtection="1">
      <alignment wrapText="1"/>
      <protection locked="0"/>
    </xf>
    <xf numFmtId="3" fontId="19" fillId="0" borderId="34" xfId="2" applyNumberFormat="1" applyFont="1" applyBorder="1" applyAlignment="1" applyProtection="1">
      <alignment wrapText="1"/>
      <protection locked="0"/>
    </xf>
    <xf numFmtId="168" fontId="4" fillId="0" borderId="32" xfId="5" applyNumberFormat="1" applyFont="1" applyBorder="1" applyAlignment="1">
      <alignment horizontal="right" wrapText="1"/>
    </xf>
    <xf numFmtId="0" fontId="7" fillId="0" borderId="53" xfId="2" applyFont="1" applyBorder="1" applyAlignment="1">
      <alignment vertical="center" wrapText="1"/>
    </xf>
    <xf numFmtId="0" fontId="7" fillId="0" borderId="28" xfId="2" applyFont="1" applyBorder="1" applyAlignment="1">
      <alignment vertical="center"/>
    </xf>
    <xf numFmtId="3" fontId="7" fillId="0" borderId="28" xfId="2" applyNumberFormat="1" applyFont="1" applyBorder="1" applyAlignment="1">
      <alignment horizontal="right" vertical="center"/>
    </xf>
    <xf numFmtId="3" fontId="7" fillId="0" borderId="76" xfId="2" applyNumberFormat="1" applyFont="1" applyBorder="1" applyAlignment="1">
      <alignment horizontal="right" vertical="center"/>
    </xf>
    <xf numFmtId="3" fontId="7" fillId="0" borderId="41" xfId="2" applyNumberFormat="1" applyFont="1" applyBorder="1" applyAlignment="1">
      <alignment horizontal="left" vertical="center"/>
    </xf>
    <xf numFmtId="168" fontId="7" fillId="0" borderId="76" xfId="5" applyNumberFormat="1" applyFont="1" applyBorder="1" applyAlignment="1">
      <alignment horizontal="right" vertical="center" wrapText="1"/>
    </xf>
    <xf numFmtId="0" fontId="4" fillId="0" borderId="2" xfId="2" applyBorder="1" applyAlignment="1">
      <alignment vertical="center" wrapText="1"/>
    </xf>
    <xf numFmtId="0" fontId="7" fillId="0" borderId="42" xfId="2" applyFont="1" applyBorder="1" applyAlignment="1">
      <alignment vertical="center" wrapText="1"/>
    </xf>
    <xf numFmtId="169" fontId="7" fillId="0" borderId="3" xfId="2" applyNumberFormat="1" applyFont="1" applyBorder="1" applyAlignment="1">
      <alignment wrapText="1"/>
    </xf>
    <xf numFmtId="169" fontId="7" fillId="0" borderId="43" xfId="2" applyNumberFormat="1" applyFont="1" applyBorder="1" applyAlignment="1">
      <alignment horizontal="left" vertical="center" wrapText="1"/>
    </xf>
    <xf numFmtId="168" fontId="7" fillId="0" borderId="43" xfId="2" applyNumberFormat="1" applyFont="1" applyBorder="1" applyAlignment="1">
      <alignment horizontal="right" wrapText="1"/>
    </xf>
    <xf numFmtId="0" fontId="22" fillId="0" borderId="19" xfId="0" applyFont="1" applyBorder="1"/>
    <xf numFmtId="0" fontId="22" fillId="0" borderId="20" xfId="0" applyFont="1" applyBorder="1"/>
    <xf numFmtId="0" fontId="22" fillId="0" borderId="46" xfId="0" applyFont="1" applyBorder="1"/>
    <xf numFmtId="0" fontId="5" fillId="0" borderId="6" xfId="2" applyFont="1" applyBorder="1" applyAlignment="1">
      <alignment vertical="center" wrapText="1"/>
    </xf>
    <xf numFmtId="0" fontId="5" fillId="0" borderId="29" xfId="2" applyFont="1" applyBorder="1" applyAlignment="1">
      <alignment vertical="center" wrapText="1"/>
    </xf>
    <xf numFmtId="3" fontId="5" fillId="0" borderId="8" xfId="2" applyNumberFormat="1" applyFont="1" applyBorder="1" applyAlignment="1" applyProtection="1">
      <alignment wrapText="1"/>
      <protection locked="0"/>
    </xf>
    <xf numFmtId="3" fontId="2" fillId="0" borderId="18" xfId="1" applyNumberFormat="1" applyFont="1" applyBorder="1" applyAlignment="1">
      <alignment horizontal="right" vertical="center" wrapText="1"/>
    </xf>
    <xf numFmtId="0" fontId="3" fillId="0" borderId="15" xfId="1" applyFont="1" applyBorder="1" applyAlignment="1">
      <alignment horizontal="center" wrapText="1"/>
    </xf>
    <xf numFmtId="0" fontId="2" fillId="0" borderId="7" xfId="1" applyFont="1" applyBorder="1" applyAlignment="1">
      <alignment horizontal="left" vertical="top" wrapText="1"/>
    </xf>
    <xf numFmtId="3" fontId="2" fillId="0" borderId="8" xfId="1" applyNumberFormat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10" fontId="9" fillId="0" borderId="8" xfId="1" applyNumberFormat="1" applyFont="1" applyBorder="1"/>
    <xf numFmtId="10" fontId="9" fillId="0" borderId="61" xfId="1" applyNumberFormat="1" applyFont="1" applyBorder="1"/>
    <xf numFmtId="10" fontId="10" fillId="0" borderId="1" xfId="1" applyNumberFormat="1" applyFont="1" applyBorder="1"/>
    <xf numFmtId="10" fontId="10" fillId="0" borderId="8" xfId="1" applyNumberFormat="1" applyFont="1" applyBorder="1"/>
    <xf numFmtId="10" fontId="10" fillId="0" borderId="61" xfId="1" applyNumberFormat="1" applyFont="1" applyBorder="1"/>
    <xf numFmtId="10" fontId="3" fillId="0" borderId="8" xfId="1" applyNumberFormat="1" applyFont="1" applyBorder="1"/>
    <xf numFmtId="10" fontId="3" fillId="0" borderId="8" xfId="1" applyNumberFormat="1" applyFont="1" applyBorder="1" applyAlignment="1">
      <alignment vertical="center"/>
    </xf>
    <xf numFmtId="10" fontId="3" fillId="0" borderId="61" xfId="1" applyNumberFormat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0" fontId="3" fillId="0" borderId="12" xfId="1" applyNumberFormat="1" applyFont="1" applyBorder="1"/>
    <xf numFmtId="10" fontId="2" fillId="0" borderId="1" xfId="1" applyNumberFormat="1" applyFont="1" applyBorder="1"/>
    <xf numFmtId="10" fontId="3" fillId="0" borderId="61" xfId="1" applyNumberFormat="1" applyFont="1" applyBorder="1"/>
    <xf numFmtId="169" fontId="7" fillId="0" borderId="43" xfId="2" applyNumberFormat="1" applyFont="1" applyBorder="1" applyAlignment="1">
      <alignment wrapText="1"/>
    </xf>
    <xf numFmtId="10" fontId="10" fillId="0" borderId="19" xfId="1" applyNumberFormat="1" applyFont="1" applyBorder="1"/>
    <xf numFmtId="10" fontId="10" fillId="0" borderId="72" xfId="1" applyNumberFormat="1" applyFont="1" applyBorder="1"/>
    <xf numFmtId="0" fontId="3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5" fillId="0" borderId="29" xfId="2" applyFont="1" applyBorder="1" applyAlignment="1">
      <alignment horizontal="left" vertical="center" wrapText="1"/>
    </xf>
    <xf numFmtId="0" fontId="15" fillId="0" borderId="14" xfId="2" applyFont="1" applyBorder="1" applyAlignment="1">
      <alignment horizontal="left" vertical="center" wrapText="1"/>
    </xf>
    <xf numFmtId="0" fontId="29" fillId="0" borderId="14" xfId="2" applyFont="1" applyBorder="1" applyAlignment="1">
      <alignment horizontal="left" vertical="center" wrapText="1"/>
    </xf>
    <xf numFmtId="0" fontId="29" fillId="0" borderId="31" xfId="2" applyFont="1" applyBorder="1" applyAlignment="1">
      <alignment horizontal="left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46" xfId="2" applyFont="1" applyBorder="1" applyAlignment="1">
      <alignment horizontal="center" vertical="center" wrapText="1"/>
    </xf>
    <xf numFmtId="0" fontId="2" fillId="0" borderId="0" xfId="7" applyFont="1" applyAlignment="1">
      <alignment horizontal="center"/>
    </xf>
    <xf numFmtId="0" fontId="21" fillId="0" borderId="0" xfId="7" applyAlignment="1">
      <alignment horizontal="center" wrapText="1"/>
    </xf>
    <xf numFmtId="0" fontId="44" fillId="0" borderId="0" xfId="7" applyFont="1"/>
    <xf numFmtId="0" fontId="44" fillId="0" borderId="0" xfId="7" applyFont="1" applyAlignment="1">
      <alignment horizontal="right"/>
    </xf>
    <xf numFmtId="0" fontId="2" fillId="0" borderId="1" xfId="7" applyFont="1" applyBorder="1" applyAlignment="1">
      <alignment horizontal="center" wrapText="1"/>
    </xf>
    <xf numFmtId="0" fontId="3" fillId="0" borderId="6" xfId="7" applyFont="1" applyBorder="1"/>
    <xf numFmtId="167" fontId="3" fillId="0" borderId="8" xfId="8" applyNumberFormat="1" applyFont="1" applyBorder="1"/>
    <xf numFmtId="167" fontId="49" fillId="0" borderId="0" xfId="8" applyNumberFormat="1" applyFont="1"/>
    <xf numFmtId="167" fontId="3" fillId="0" borderId="12" xfId="8" applyNumberFormat="1" applyFont="1" applyBorder="1"/>
    <xf numFmtId="0" fontId="49" fillId="0" borderId="0" xfId="7" applyFont="1"/>
    <xf numFmtId="0" fontId="2" fillId="0" borderId="2" xfId="7" applyFont="1" applyBorder="1"/>
    <xf numFmtId="167" fontId="2" fillId="0" borderId="4" xfId="7" applyNumberFormat="1" applyFont="1" applyBorder="1"/>
    <xf numFmtId="0" fontId="2" fillId="0" borderId="0" xfId="7" applyFont="1" applyAlignment="1">
      <alignment horizontal="left"/>
    </xf>
    <xf numFmtId="167" fontId="2" fillId="0" borderId="0" xfId="7" applyNumberFormat="1" applyFont="1"/>
    <xf numFmtId="167" fontId="3" fillId="0" borderId="7" xfId="8" applyNumberFormat="1" applyFont="1" applyBorder="1"/>
    <xf numFmtId="168" fontId="3" fillId="0" borderId="11" xfId="8" applyNumberFormat="1" applyFont="1" applyBorder="1" applyAlignment="1">
      <alignment horizontal="right"/>
    </xf>
    <xf numFmtId="0" fontId="2" fillId="0" borderId="1" xfId="7" applyFont="1" applyBorder="1"/>
    <xf numFmtId="167" fontId="2" fillId="0" borderId="4" xfId="8" applyNumberFormat="1" applyFont="1" applyBorder="1"/>
    <xf numFmtId="0" fontId="3" fillId="0" borderId="2" xfId="7" applyFont="1" applyBorder="1"/>
    <xf numFmtId="0" fontId="2" fillId="0" borderId="22" xfId="7" applyFont="1" applyBorder="1"/>
    <xf numFmtId="0" fontId="2" fillId="0" borderId="23" xfId="7" applyFont="1" applyBorder="1" applyAlignment="1">
      <alignment horizontal="left"/>
    </xf>
    <xf numFmtId="167" fontId="2" fillId="0" borderId="5" xfId="8" applyNumberFormat="1" applyFont="1" applyBorder="1"/>
    <xf numFmtId="167" fontId="2" fillId="0" borderId="1" xfId="8" applyNumberFormat="1" applyFont="1" applyBorder="1"/>
    <xf numFmtId="0" fontId="2" fillId="0" borderId="4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3" fontId="3" fillId="0" borderId="30" xfId="1" applyNumberFormat="1" applyFont="1" applyBorder="1" applyAlignment="1">
      <alignment horizontal="right" wrapText="1"/>
    </xf>
    <xf numFmtId="3" fontId="2" fillId="0" borderId="8" xfId="1" applyNumberFormat="1" applyFont="1" applyBorder="1"/>
    <xf numFmtId="3" fontId="3" fillId="0" borderId="13" xfId="1" applyNumberFormat="1" applyFont="1" applyBorder="1" applyAlignment="1">
      <alignment horizontal="right" vertical="top" wrapText="1"/>
    </xf>
    <xf numFmtId="3" fontId="2" fillId="0" borderId="12" xfId="1" applyNumberFormat="1" applyFont="1" applyBorder="1"/>
    <xf numFmtId="3" fontId="2" fillId="0" borderId="13" xfId="1" applyNumberFormat="1" applyFont="1" applyBorder="1" applyAlignment="1">
      <alignment horizontal="right" vertical="top" wrapText="1"/>
    </xf>
    <xf numFmtId="0" fontId="3" fillId="0" borderId="7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77" xfId="1" applyFont="1" applyBorder="1" applyAlignment="1">
      <alignment horizontal="left" vertical="top" wrapText="1"/>
    </xf>
    <xf numFmtId="3" fontId="2" fillId="0" borderId="44" xfId="1" applyNumberFormat="1" applyFont="1" applyBorder="1" applyAlignment="1">
      <alignment horizontal="right" vertical="top" wrapText="1"/>
    </xf>
    <xf numFmtId="3" fontId="2" fillId="0" borderId="18" xfId="1" applyNumberFormat="1" applyFont="1" applyBorder="1"/>
    <xf numFmtId="0" fontId="2" fillId="0" borderId="1" xfId="1" applyFont="1" applyFill="1" applyBorder="1" applyAlignment="1">
      <alignment horizontal="center" vertical="center"/>
    </xf>
    <xf numFmtId="3" fontId="3" fillId="0" borderId="30" xfId="1" applyNumberFormat="1" applyFont="1" applyBorder="1" applyAlignment="1">
      <alignment horizontal="right" vertical="top" wrapText="1"/>
    </xf>
    <xf numFmtId="3" fontId="2" fillId="0" borderId="52" xfId="1" applyNumberFormat="1" applyFont="1" applyBorder="1"/>
    <xf numFmtId="0" fontId="3" fillId="0" borderId="10" xfId="1" applyFont="1" applyBorder="1" applyAlignment="1">
      <alignment horizontal="center" vertical="top" wrapText="1"/>
    </xf>
    <xf numFmtId="3" fontId="2" fillId="0" borderId="20" xfId="1" applyNumberFormat="1" applyFont="1" applyBorder="1"/>
    <xf numFmtId="0" fontId="3" fillId="0" borderId="16" xfId="1" applyFont="1" applyBorder="1" applyAlignment="1">
      <alignment horizontal="center" vertical="top" wrapText="1"/>
    </xf>
    <xf numFmtId="3" fontId="2" fillId="0" borderId="46" xfId="1" applyNumberFormat="1" applyFont="1" applyBorder="1"/>
    <xf numFmtId="0" fontId="3" fillId="0" borderId="7" xfId="7" applyFont="1" applyBorder="1" applyAlignment="1">
      <alignment horizontal="left"/>
    </xf>
    <xf numFmtId="0" fontId="3" fillId="0" borderId="58" xfId="7" applyFont="1" applyBorder="1" applyAlignment="1">
      <alignment horizontal="left"/>
    </xf>
    <xf numFmtId="0" fontId="3" fillId="0" borderId="81" xfId="7" applyFont="1" applyBorder="1" applyAlignment="1">
      <alignment horizontal="left"/>
    </xf>
    <xf numFmtId="0" fontId="3" fillId="0" borderId="30" xfId="7" applyFont="1" applyBorder="1" applyAlignment="1">
      <alignment horizontal="left"/>
    </xf>
    <xf numFmtId="0" fontId="2" fillId="0" borderId="29" xfId="7" applyFont="1" applyBorder="1" applyAlignment="1">
      <alignment horizontal="center"/>
    </xf>
    <xf numFmtId="0" fontId="3" fillId="0" borderId="78" xfId="7" applyFont="1" applyBorder="1" applyAlignment="1">
      <alignment horizontal="left"/>
    </xf>
    <xf numFmtId="0" fontId="2" fillId="0" borderId="79" xfId="7" applyFont="1" applyBorder="1" applyAlignment="1">
      <alignment horizontal="center"/>
    </xf>
    <xf numFmtId="167" fontId="3" fillId="0" borderId="13" xfId="8" applyNumberFormat="1" applyFont="1" applyBorder="1"/>
    <xf numFmtId="0" fontId="2" fillId="0" borderId="82" xfId="7" applyFont="1" applyBorder="1" applyAlignment="1">
      <alignment horizontal="center" wrapText="1"/>
    </xf>
    <xf numFmtId="0" fontId="3" fillId="0" borderId="34" xfId="7" applyFont="1" applyBorder="1" applyAlignment="1">
      <alignment horizontal="left"/>
    </xf>
    <xf numFmtId="168" fontId="3" fillId="0" borderId="12" xfId="4" applyNumberFormat="1" applyFont="1" applyBorder="1" applyAlignment="1">
      <alignment horizontal="left"/>
    </xf>
    <xf numFmtId="167" fontId="3" fillId="0" borderId="35" xfId="8" applyNumberFormat="1" applyFont="1" applyBorder="1"/>
    <xf numFmtId="0" fontId="34" fillId="0" borderId="13" xfId="1" applyFont="1" applyBorder="1" applyAlignment="1">
      <alignment horizontal="left"/>
    </xf>
    <xf numFmtId="0" fontId="34" fillId="0" borderId="9" xfId="1" applyFont="1" applyBorder="1" applyAlignment="1">
      <alignment horizontal="left"/>
    </xf>
    <xf numFmtId="0" fontId="34" fillId="0" borderId="14" xfId="1" applyFont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3" fillId="0" borderId="13" xfId="1" applyFont="1" applyBorder="1" applyAlignment="1">
      <alignment horizontal="left"/>
    </xf>
    <xf numFmtId="0" fontId="33" fillId="0" borderId="9" xfId="1" applyFont="1" applyBorder="1" applyAlignment="1">
      <alignment horizontal="left"/>
    </xf>
    <xf numFmtId="0" fontId="33" fillId="0" borderId="14" xfId="1" applyFont="1" applyBorder="1" applyAlignment="1">
      <alignment horizontal="left"/>
    </xf>
    <xf numFmtId="0" fontId="34" fillId="0" borderId="32" xfId="1" applyFont="1" applyBorder="1" applyAlignment="1">
      <alignment horizontal="left"/>
    </xf>
    <xf numFmtId="0" fontId="34" fillId="0" borderId="27" xfId="1" applyFont="1" applyBorder="1" applyAlignment="1">
      <alignment horizontal="left"/>
    </xf>
    <xf numFmtId="0" fontId="34" fillId="0" borderId="31" xfId="1" applyFont="1" applyBorder="1" applyAlignment="1">
      <alignment horizontal="left"/>
    </xf>
    <xf numFmtId="0" fontId="34" fillId="0" borderId="3" xfId="1" applyFont="1" applyBorder="1" applyAlignment="1">
      <alignment horizontal="left"/>
    </xf>
    <xf numFmtId="0" fontId="34" fillId="0" borderId="11" xfId="1" applyFont="1" applyBorder="1" applyAlignment="1">
      <alignment horizontal="left"/>
    </xf>
    <xf numFmtId="3" fontId="33" fillId="0" borderId="11" xfId="1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33" fillId="0" borderId="11" xfId="1" applyFont="1" applyBorder="1" applyAlignment="1">
      <alignment horizontal="left" wrapText="1"/>
    </xf>
    <xf numFmtId="0" fontId="34" fillId="0" borderId="13" xfId="1" applyFont="1" applyBorder="1" applyAlignment="1">
      <alignment horizontal="left" wrapText="1"/>
    </xf>
    <xf numFmtId="0" fontId="34" fillId="0" borderId="9" xfId="1" applyFont="1" applyBorder="1" applyAlignment="1">
      <alignment horizontal="left" wrapText="1"/>
    </xf>
    <xf numFmtId="0" fontId="34" fillId="0" borderId="14" xfId="1" applyFont="1" applyBorder="1" applyAlignment="1">
      <alignment horizontal="left" wrapText="1"/>
    </xf>
    <xf numFmtId="0" fontId="33" fillId="0" borderId="13" xfId="1" applyFont="1" applyBorder="1" applyAlignment="1">
      <alignment horizontal="left" wrapText="1"/>
    </xf>
    <xf numFmtId="0" fontId="33" fillId="0" borderId="9" xfId="1" applyFont="1" applyBorder="1" applyAlignment="1">
      <alignment horizontal="left" wrapText="1"/>
    </xf>
    <xf numFmtId="0" fontId="33" fillId="0" borderId="14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4" fillId="0" borderId="2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33" fillId="0" borderId="7" xfId="1" applyFont="1" applyBorder="1" applyAlignment="1">
      <alignment horizontal="left"/>
    </xf>
    <xf numFmtId="0" fontId="33" fillId="0" borderId="20" xfId="6" applyFont="1" applyBorder="1" applyAlignment="1">
      <alignment horizontal="left" wrapText="1"/>
    </xf>
    <xf numFmtId="3" fontId="33" fillId="0" borderId="14" xfId="6" applyNumberFormat="1" applyFont="1" applyBorder="1" applyAlignment="1">
      <alignment horizontal="right"/>
    </xf>
    <xf numFmtId="0" fontId="33" fillId="0" borderId="11" xfId="6" applyFont="1" applyBorder="1" applyAlignment="1">
      <alignment horizontal="right"/>
    </xf>
    <xf numFmtId="0" fontId="33" fillId="0" borderId="20" xfId="6" applyFont="1" applyBorder="1" applyAlignment="1">
      <alignment horizontal="left"/>
    </xf>
    <xf numFmtId="0" fontId="34" fillId="0" borderId="1" xfId="6" applyFont="1" applyBorder="1" applyAlignment="1">
      <alignment horizontal="left" wrapText="1"/>
    </xf>
    <xf numFmtId="3" fontId="34" fillId="0" borderId="42" xfId="6" applyNumberFormat="1" applyFont="1" applyBorder="1" applyAlignment="1">
      <alignment horizontal="right"/>
    </xf>
    <xf numFmtId="0" fontId="34" fillId="0" borderId="43" xfId="6" applyFont="1" applyBorder="1" applyAlignment="1">
      <alignment horizontal="right"/>
    </xf>
    <xf numFmtId="0" fontId="33" fillId="0" borderId="24" xfId="6" applyFont="1" applyBorder="1" applyAlignment="1">
      <alignment horizontal="left"/>
    </xf>
    <xf numFmtId="0" fontId="33" fillId="0" borderId="9" xfId="6" applyFont="1" applyBorder="1" applyAlignment="1">
      <alignment horizontal="left"/>
    </xf>
    <xf numFmtId="0" fontId="33" fillId="0" borderId="25" xfId="6" applyFont="1" applyBorder="1" applyAlignment="1">
      <alignment horizontal="left"/>
    </xf>
    <xf numFmtId="3" fontId="33" fillId="0" borderId="11" xfId="6" applyNumberFormat="1" applyFont="1" applyBorder="1" applyAlignment="1">
      <alignment horizontal="right"/>
    </xf>
    <xf numFmtId="0" fontId="33" fillId="0" borderId="59" xfId="6" applyFont="1" applyBorder="1" applyAlignment="1">
      <alignment horizontal="left"/>
    </xf>
    <xf numFmtId="0" fontId="33" fillId="0" borderId="36" xfId="6" applyFont="1" applyBorder="1" applyAlignment="1">
      <alignment horizontal="left"/>
    </xf>
    <xf numFmtId="0" fontId="33" fillId="0" borderId="60" xfId="6" applyFont="1" applyBorder="1" applyAlignment="1">
      <alignment horizontal="left"/>
    </xf>
    <xf numFmtId="3" fontId="33" fillId="0" borderId="31" xfId="6" applyNumberFormat="1" applyFont="1" applyBorder="1" applyAlignment="1">
      <alignment horizontal="right"/>
    </xf>
    <xf numFmtId="3" fontId="33" fillId="0" borderId="34" xfId="6" applyNumberFormat="1" applyFont="1" applyBorder="1" applyAlignment="1">
      <alignment horizontal="right"/>
    </xf>
    <xf numFmtId="0" fontId="2" fillId="0" borderId="0" xfId="6" applyFont="1" applyAlignment="1">
      <alignment horizontal="center"/>
    </xf>
    <xf numFmtId="0" fontId="34" fillId="0" borderId="22" xfId="6" applyFont="1" applyBorder="1" applyAlignment="1">
      <alignment horizontal="center"/>
    </xf>
    <xf numFmtId="0" fontId="34" fillId="0" borderId="23" xfId="6" applyFont="1" applyBorder="1" applyAlignment="1">
      <alignment horizontal="center"/>
    </xf>
    <xf numFmtId="0" fontId="34" fillId="0" borderId="5" xfId="6" applyFont="1" applyBorder="1" applyAlignment="1">
      <alignment horizontal="center"/>
    </xf>
    <xf numFmtId="0" fontId="34" fillId="0" borderId="22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3" fillId="0" borderId="19" xfId="6" applyFont="1" applyBorder="1" applyAlignment="1">
      <alignment horizontal="left"/>
    </xf>
    <xf numFmtId="3" fontId="33" fillId="0" borderId="29" xfId="6" applyNumberFormat="1" applyFont="1" applyBorder="1" applyAlignment="1">
      <alignment horizontal="right"/>
    </xf>
    <xf numFmtId="0" fontId="33" fillId="0" borderId="7" xfId="6" applyFont="1" applyBorder="1" applyAlignment="1">
      <alignment horizontal="right"/>
    </xf>
    <xf numFmtId="0" fontId="5" fillId="0" borderId="0" xfId="2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9" fillId="0" borderId="56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left" vertical="center" wrapText="1"/>
    </xf>
    <xf numFmtId="3" fontId="8" fillId="0" borderId="0" xfId="2" applyNumberFormat="1" applyFont="1" applyAlignment="1">
      <alignment horizontal="right" vertical="center" wrapText="1"/>
    </xf>
    <xf numFmtId="0" fontId="6" fillId="0" borderId="0" xfId="2" quotePrefix="1" applyFont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3" fontId="6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22" xfId="1" applyFont="1" applyBorder="1"/>
    <xf numFmtId="0" fontId="2" fillId="0" borderId="23" xfId="1" applyFont="1" applyBorder="1"/>
    <xf numFmtId="0" fontId="2" fillId="0" borderId="2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3" fillId="0" borderId="24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25" xfId="1" applyFont="1" applyBorder="1" applyAlignment="1">
      <alignment horizontal="left" wrapText="1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73" xfId="1" applyFont="1" applyBorder="1" applyAlignment="1">
      <alignment horizontal="left" wrapText="1"/>
    </xf>
    <xf numFmtId="0" fontId="3" fillId="0" borderId="74" xfId="1" applyFont="1" applyBorder="1" applyAlignment="1">
      <alignment horizontal="left" wrapText="1"/>
    </xf>
    <xf numFmtId="0" fontId="3" fillId="0" borderId="75" xfId="1" applyFont="1" applyBorder="1" applyAlignment="1">
      <alignment horizontal="left" wrapText="1"/>
    </xf>
    <xf numFmtId="0" fontId="2" fillId="0" borderId="22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2" fillId="0" borderId="62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15" fillId="0" borderId="22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8" fillId="0" borderId="0" xfId="2" applyFont="1" applyAlignment="1">
      <alignment horizontal="center" wrapText="1"/>
    </xf>
    <xf numFmtId="169" fontId="15" fillId="0" borderId="41" xfId="2" applyNumberFormat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right" wrapText="1"/>
    </xf>
    <xf numFmtId="0" fontId="3" fillId="0" borderId="0" xfId="1" applyFont="1" applyAlignment="1">
      <alignment horizontal="right"/>
    </xf>
    <xf numFmtId="0" fontId="2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3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14" fontId="2" fillId="0" borderId="0" xfId="10" applyNumberFormat="1" applyFont="1" applyAlignment="1">
      <alignment horizontal="center"/>
    </xf>
    <xf numFmtId="44" fontId="2" fillId="0" borderId="0" xfId="10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34" xfId="7" applyFont="1" applyBorder="1" applyAlignment="1">
      <alignment horizontal="left" vertical="top" wrapText="1"/>
    </xf>
    <xf numFmtId="0" fontId="3" fillId="0" borderId="47" xfId="7" applyFont="1" applyBorder="1" applyAlignment="1">
      <alignment horizontal="left" vertical="top" wrapText="1"/>
    </xf>
    <xf numFmtId="0" fontId="3" fillId="0" borderId="28" xfId="7" applyFont="1" applyBorder="1" applyAlignment="1">
      <alignment horizontal="left" vertical="top" wrapText="1"/>
    </xf>
    <xf numFmtId="0" fontId="2" fillId="0" borderId="0" xfId="7" applyFont="1" applyFill="1" applyAlignment="1">
      <alignment horizontal="center" wrapText="1"/>
    </xf>
    <xf numFmtId="0" fontId="3" fillId="0" borderId="34" xfId="7" applyFont="1" applyBorder="1" applyAlignment="1">
      <alignment vertical="top" wrapText="1"/>
    </xf>
    <xf numFmtId="0" fontId="3" fillId="0" borderId="47" xfId="7" applyFont="1" applyBorder="1" applyAlignment="1">
      <alignment vertical="top" wrapText="1"/>
    </xf>
    <xf numFmtId="0" fontId="3" fillId="0" borderId="7" xfId="7" applyFont="1" applyBorder="1" applyAlignment="1">
      <alignment vertical="top" wrapText="1"/>
    </xf>
    <xf numFmtId="0" fontId="3" fillId="0" borderId="11" xfId="7" applyFont="1" applyBorder="1" applyAlignment="1">
      <alignment horizontal="left" vertical="top" wrapText="1"/>
    </xf>
    <xf numFmtId="0" fontId="2" fillId="0" borderId="0" xfId="7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14" fontId="23" fillId="0" borderId="0" xfId="0" applyNumberFormat="1" applyFont="1" applyAlignment="1">
      <alignment horizontal="center"/>
    </xf>
    <xf numFmtId="0" fontId="39" fillId="0" borderId="43" xfId="12" applyFont="1" applyBorder="1" applyAlignment="1">
      <alignment horizontal="center" wrapText="1"/>
    </xf>
    <xf numFmtId="0" fontId="39" fillId="0" borderId="23" xfId="12" applyFont="1" applyBorder="1" applyAlignment="1">
      <alignment horizontal="center" wrapText="1"/>
    </xf>
    <xf numFmtId="0" fontId="39" fillId="0" borderId="5" xfId="12" applyFont="1" applyBorder="1" applyAlignment="1">
      <alignment horizontal="center" wrapText="1"/>
    </xf>
    <xf numFmtId="168" fontId="2" fillId="0" borderId="0" xfId="11" applyNumberFormat="1" applyFont="1" applyAlignment="1">
      <alignment horizontal="right"/>
    </xf>
    <xf numFmtId="0" fontId="44" fillId="0" borderId="0" xfId="0" applyFont="1" applyAlignment="1">
      <alignment horizontal="center" wrapText="1"/>
    </xf>
    <xf numFmtId="0" fontId="2" fillId="0" borderId="6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9" fillId="0" borderId="22" xfId="12" applyFont="1" applyBorder="1" applyAlignment="1">
      <alignment horizontal="center" vertical="center" wrapText="1"/>
    </xf>
    <xf numFmtId="0" fontId="39" fillId="0" borderId="23" xfId="12" applyFont="1" applyBorder="1" applyAlignment="1">
      <alignment horizontal="center" vertical="center" wrapText="1"/>
    </xf>
    <xf numFmtId="0" fontId="39" fillId="0" borderId="5" xfId="12" applyFont="1" applyBorder="1" applyAlignment="1">
      <alignment horizontal="center" vertical="center" wrapText="1"/>
    </xf>
    <xf numFmtId="0" fontId="39" fillId="0" borderId="22" xfId="12" applyFont="1" applyBorder="1" applyAlignment="1">
      <alignment horizontal="center"/>
    </xf>
    <xf numFmtId="0" fontId="39" fillId="0" borderId="23" xfId="12" applyFont="1" applyBorder="1" applyAlignment="1">
      <alignment horizontal="center"/>
    </xf>
    <xf numFmtId="0" fontId="39" fillId="0" borderId="5" xfId="12" applyFont="1" applyBorder="1" applyAlignment="1">
      <alignment horizontal="center"/>
    </xf>
    <xf numFmtId="0" fontId="47" fillId="0" borderId="0" xfId="9" applyFont="1" applyFill="1" applyAlignment="1">
      <alignment horizontal="center"/>
    </xf>
    <xf numFmtId="0" fontId="47" fillId="0" borderId="0" xfId="9" applyFont="1" applyAlignment="1">
      <alignment horizontal="center" wrapText="1"/>
    </xf>
    <xf numFmtId="0" fontId="27" fillId="0" borderId="48" xfId="9" applyFont="1" applyBorder="1" applyAlignment="1">
      <alignment horizontal="center" vertical="center"/>
    </xf>
    <xf numFmtId="0" fontId="27" fillId="0" borderId="48" xfId="9" applyFont="1" applyBorder="1" applyAlignment="1">
      <alignment horizontal="center" vertical="center" wrapText="1"/>
    </xf>
    <xf numFmtId="14" fontId="47" fillId="0" borderId="0" xfId="9" applyNumberFormat="1" applyFont="1" applyAlignment="1">
      <alignment horizontal="center"/>
    </xf>
    <xf numFmtId="0" fontId="47" fillId="0" borderId="0" xfId="9" applyFont="1" applyAlignment="1">
      <alignment horizontal="center"/>
    </xf>
    <xf numFmtId="0" fontId="3" fillId="0" borderId="34" xfId="7" applyFont="1" applyBorder="1" applyAlignment="1">
      <alignment horizontal="left"/>
    </xf>
    <xf numFmtId="0" fontId="2" fillId="0" borderId="0" xfId="7" applyFont="1" applyAlignment="1">
      <alignment horizontal="center" wrapText="1"/>
    </xf>
    <xf numFmtId="0" fontId="48" fillId="0" borderId="0" xfId="7" applyFont="1" applyAlignment="1">
      <alignment horizontal="center" wrapText="1"/>
    </xf>
    <xf numFmtId="0" fontId="2" fillId="0" borderId="22" xfId="7" applyFont="1" applyBorder="1" applyAlignment="1">
      <alignment horizontal="center"/>
    </xf>
    <xf numFmtId="0" fontId="2" fillId="0" borderId="23" xfId="7" applyFont="1" applyBorder="1" applyAlignment="1">
      <alignment horizontal="center"/>
    </xf>
    <xf numFmtId="0" fontId="3" fillId="0" borderId="11" xfId="7" applyFont="1" applyBorder="1" applyAlignment="1">
      <alignment horizontal="left"/>
    </xf>
    <xf numFmtId="0" fontId="3" fillId="0" borderId="11" xfId="7" applyFont="1" applyBorder="1" applyAlignment="1">
      <alignment horizontal="left" wrapText="1"/>
    </xf>
    <xf numFmtId="0" fontId="2" fillId="0" borderId="3" xfId="7" applyFont="1" applyBorder="1" applyAlignment="1">
      <alignment horizontal="left"/>
    </xf>
    <xf numFmtId="0" fontId="2" fillId="0" borderId="63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80" xfId="7" applyFont="1" applyBorder="1" applyAlignment="1">
      <alignment horizontal="center"/>
    </xf>
    <xf numFmtId="0" fontId="2" fillId="0" borderId="22" xfId="7" applyFont="1" applyBorder="1" applyAlignment="1">
      <alignment horizontal="left"/>
    </xf>
    <xf numFmtId="0" fontId="2" fillId="0" borderId="23" xfId="7" applyFont="1" applyBorder="1" applyAlignment="1">
      <alignment horizontal="left"/>
    </xf>
    <xf numFmtId="0" fontId="2" fillId="0" borderId="42" xfId="7" applyFont="1" applyBorder="1" applyAlignment="1">
      <alignment horizontal="left"/>
    </xf>
    <xf numFmtId="0" fontId="2" fillId="0" borderId="2" xfId="7" applyFont="1" applyBorder="1" applyAlignment="1">
      <alignment horizontal="center"/>
    </xf>
    <xf numFmtId="0" fontId="2" fillId="0" borderId="3" xfId="7" applyFont="1" applyBorder="1" applyAlignment="1">
      <alignment horizontal="center"/>
    </xf>
    <xf numFmtId="0" fontId="2" fillId="0" borderId="2" xfId="7" applyFont="1" applyBorder="1" applyAlignment="1">
      <alignment horizontal="left"/>
    </xf>
    <xf numFmtId="0" fontId="2" fillId="0" borderId="4" xfId="7" applyFont="1" applyBorder="1" applyAlignment="1">
      <alignment horizontal="center"/>
    </xf>
    <xf numFmtId="0" fontId="3" fillId="0" borderId="7" xfId="7" applyFont="1" applyBorder="1" applyAlignment="1">
      <alignment horizontal="left"/>
    </xf>
  </cellXfs>
  <cellStyles count="13">
    <cellStyle name="Ezres" xfId="11" builtinId="3"/>
    <cellStyle name="Ezres 2" xfId="3" xr:uid="{00000000-0005-0000-0000-000000000000}"/>
    <cellStyle name="Ezres 3" xfId="4" xr:uid="{00000000-0005-0000-0000-000001000000}"/>
    <cellStyle name="Ezres 4" xfId="5" xr:uid="{00000000-0005-0000-0000-000002000000}"/>
    <cellStyle name="Ezres 5" xfId="8" xr:uid="{00000000-0005-0000-0000-000003000000}"/>
    <cellStyle name="Normál" xfId="0" builtinId="0"/>
    <cellStyle name="Normál 2" xfId="1" xr:uid="{00000000-0005-0000-0000-000005000000}"/>
    <cellStyle name="Normál 3" xfId="2" xr:uid="{00000000-0005-0000-0000-000006000000}"/>
    <cellStyle name="Normál 3 2" xfId="12" xr:uid="{5C7AB7B9-DAFF-4D81-BEFC-6358CF17FBBD}"/>
    <cellStyle name="Normál 4" xfId="6" xr:uid="{00000000-0005-0000-0000-000007000000}"/>
    <cellStyle name="Normál 5" xfId="7" xr:uid="{00000000-0005-0000-0000-000008000000}"/>
    <cellStyle name="Normál 6" xfId="9" xr:uid="{00000000-0005-0000-0000-000009000000}"/>
    <cellStyle name="Pénznem 2" xfId="10" xr:uid="{93BAFAAC-61D6-4C5F-A436-E958D2D05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R47"/>
  <sheetViews>
    <sheetView zoomScale="130" zoomScaleNormal="130" workbookViewId="0">
      <selection activeCell="B4" sqref="B4"/>
    </sheetView>
  </sheetViews>
  <sheetFormatPr defaultRowHeight="12.75" x14ac:dyDescent="0.2"/>
  <cols>
    <col min="1" max="1" width="4.28515625" style="9" customWidth="1"/>
    <col min="2" max="2" width="6.5703125" style="9" customWidth="1"/>
    <col min="3" max="6" width="9.140625" style="9"/>
    <col min="7" max="7" width="23.42578125" style="9" customWidth="1"/>
    <col min="8" max="8" width="17.85546875" style="9" customWidth="1"/>
    <col min="9" max="9" width="17.42578125" style="9" customWidth="1"/>
    <col min="10" max="10" width="15.5703125" style="9" customWidth="1"/>
    <col min="11" max="11" width="8.42578125" style="9" customWidth="1"/>
    <col min="12" max="254" width="9.140625" style="9"/>
    <col min="255" max="255" width="4.28515625" style="9" customWidth="1"/>
    <col min="256" max="256" width="6.5703125" style="9" customWidth="1"/>
    <col min="257" max="260" width="9.140625" style="9"/>
    <col min="261" max="261" width="17.42578125" style="9" customWidth="1"/>
    <col min="262" max="262" width="13.85546875" style="9" customWidth="1"/>
    <col min="263" max="263" width="13.5703125" style="9" customWidth="1"/>
    <col min="264" max="264" width="12.7109375" style="9" customWidth="1"/>
    <col min="265" max="510" width="9.140625" style="9"/>
    <col min="511" max="511" width="4.28515625" style="9" customWidth="1"/>
    <col min="512" max="512" width="6.5703125" style="9" customWidth="1"/>
    <col min="513" max="516" width="9.140625" style="9"/>
    <col min="517" max="517" width="17.42578125" style="9" customWidth="1"/>
    <col min="518" max="518" width="13.85546875" style="9" customWidth="1"/>
    <col min="519" max="519" width="13.5703125" style="9" customWidth="1"/>
    <col min="520" max="520" width="12.7109375" style="9" customWidth="1"/>
    <col min="521" max="766" width="9.140625" style="9"/>
    <col min="767" max="767" width="4.28515625" style="9" customWidth="1"/>
    <col min="768" max="768" width="6.5703125" style="9" customWidth="1"/>
    <col min="769" max="772" width="9.140625" style="9"/>
    <col min="773" max="773" width="17.42578125" style="9" customWidth="1"/>
    <col min="774" max="774" width="13.85546875" style="9" customWidth="1"/>
    <col min="775" max="775" width="13.5703125" style="9" customWidth="1"/>
    <col min="776" max="776" width="12.7109375" style="9" customWidth="1"/>
    <col min="777" max="1022" width="9.140625" style="9"/>
    <col min="1023" max="1023" width="4.28515625" style="9" customWidth="1"/>
    <col min="1024" max="1024" width="6.5703125" style="9" customWidth="1"/>
    <col min="1025" max="1028" width="9.140625" style="9"/>
    <col min="1029" max="1029" width="17.42578125" style="9" customWidth="1"/>
    <col min="1030" max="1030" width="13.85546875" style="9" customWidth="1"/>
    <col min="1031" max="1031" width="13.5703125" style="9" customWidth="1"/>
    <col min="1032" max="1032" width="12.7109375" style="9" customWidth="1"/>
    <col min="1033" max="1278" width="9.140625" style="9"/>
    <col min="1279" max="1279" width="4.28515625" style="9" customWidth="1"/>
    <col min="1280" max="1280" width="6.5703125" style="9" customWidth="1"/>
    <col min="1281" max="1284" width="9.140625" style="9"/>
    <col min="1285" max="1285" width="17.42578125" style="9" customWidth="1"/>
    <col min="1286" max="1286" width="13.85546875" style="9" customWidth="1"/>
    <col min="1287" max="1287" width="13.5703125" style="9" customWidth="1"/>
    <col min="1288" max="1288" width="12.7109375" style="9" customWidth="1"/>
    <col min="1289" max="1534" width="9.140625" style="9"/>
    <col min="1535" max="1535" width="4.28515625" style="9" customWidth="1"/>
    <col min="1536" max="1536" width="6.5703125" style="9" customWidth="1"/>
    <col min="1537" max="1540" width="9.140625" style="9"/>
    <col min="1541" max="1541" width="17.42578125" style="9" customWidth="1"/>
    <col min="1542" max="1542" width="13.85546875" style="9" customWidth="1"/>
    <col min="1543" max="1543" width="13.5703125" style="9" customWidth="1"/>
    <col min="1544" max="1544" width="12.7109375" style="9" customWidth="1"/>
    <col min="1545" max="1790" width="9.140625" style="9"/>
    <col min="1791" max="1791" width="4.28515625" style="9" customWidth="1"/>
    <col min="1792" max="1792" width="6.5703125" style="9" customWidth="1"/>
    <col min="1793" max="1796" width="9.140625" style="9"/>
    <col min="1797" max="1797" width="17.42578125" style="9" customWidth="1"/>
    <col min="1798" max="1798" width="13.85546875" style="9" customWidth="1"/>
    <col min="1799" max="1799" width="13.5703125" style="9" customWidth="1"/>
    <col min="1800" max="1800" width="12.7109375" style="9" customWidth="1"/>
    <col min="1801" max="2046" width="9.140625" style="9"/>
    <col min="2047" max="2047" width="4.28515625" style="9" customWidth="1"/>
    <col min="2048" max="2048" width="6.5703125" style="9" customWidth="1"/>
    <col min="2049" max="2052" width="9.140625" style="9"/>
    <col min="2053" max="2053" width="17.42578125" style="9" customWidth="1"/>
    <col min="2054" max="2054" width="13.85546875" style="9" customWidth="1"/>
    <col min="2055" max="2055" width="13.5703125" style="9" customWidth="1"/>
    <col min="2056" max="2056" width="12.7109375" style="9" customWidth="1"/>
    <col min="2057" max="2302" width="9.140625" style="9"/>
    <col min="2303" max="2303" width="4.28515625" style="9" customWidth="1"/>
    <col min="2304" max="2304" width="6.5703125" style="9" customWidth="1"/>
    <col min="2305" max="2308" width="9.140625" style="9"/>
    <col min="2309" max="2309" width="17.42578125" style="9" customWidth="1"/>
    <col min="2310" max="2310" width="13.85546875" style="9" customWidth="1"/>
    <col min="2311" max="2311" width="13.5703125" style="9" customWidth="1"/>
    <col min="2312" max="2312" width="12.7109375" style="9" customWidth="1"/>
    <col min="2313" max="2558" width="9.140625" style="9"/>
    <col min="2559" max="2559" width="4.28515625" style="9" customWidth="1"/>
    <col min="2560" max="2560" width="6.5703125" style="9" customWidth="1"/>
    <col min="2561" max="2564" width="9.140625" style="9"/>
    <col min="2565" max="2565" width="17.42578125" style="9" customWidth="1"/>
    <col min="2566" max="2566" width="13.85546875" style="9" customWidth="1"/>
    <col min="2567" max="2567" width="13.5703125" style="9" customWidth="1"/>
    <col min="2568" max="2568" width="12.7109375" style="9" customWidth="1"/>
    <col min="2569" max="2814" width="9.140625" style="9"/>
    <col min="2815" max="2815" width="4.28515625" style="9" customWidth="1"/>
    <col min="2816" max="2816" width="6.5703125" style="9" customWidth="1"/>
    <col min="2817" max="2820" width="9.140625" style="9"/>
    <col min="2821" max="2821" width="17.42578125" style="9" customWidth="1"/>
    <col min="2822" max="2822" width="13.85546875" style="9" customWidth="1"/>
    <col min="2823" max="2823" width="13.5703125" style="9" customWidth="1"/>
    <col min="2824" max="2824" width="12.7109375" style="9" customWidth="1"/>
    <col min="2825" max="3070" width="9.140625" style="9"/>
    <col min="3071" max="3071" width="4.28515625" style="9" customWidth="1"/>
    <col min="3072" max="3072" width="6.5703125" style="9" customWidth="1"/>
    <col min="3073" max="3076" width="9.140625" style="9"/>
    <col min="3077" max="3077" width="17.42578125" style="9" customWidth="1"/>
    <col min="3078" max="3078" width="13.85546875" style="9" customWidth="1"/>
    <col min="3079" max="3079" width="13.5703125" style="9" customWidth="1"/>
    <col min="3080" max="3080" width="12.7109375" style="9" customWidth="1"/>
    <col min="3081" max="3326" width="9.140625" style="9"/>
    <col min="3327" max="3327" width="4.28515625" style="9" customWidth="1"/>
    <col min="3328" max="3328" width="6.5703125" style="9" customWidth="1"/>
    <col min="3329" max="3332" width="9.140625" style="9"/>
    <col min="3333" max="3333" width="17.42578125" style="9" customWidth="1"/>
    <col min="3334" max="3334" width="13.85546875" style="9" customWidth="1"/>
    <col min="3335" max="3335" width="13.5703125" style="9" customWidth="1"/>
    <col min="3336" max="3336" width="12.7109375" style="9" customWidth="1"/>
    <col min="3337" max="3582" width="9.140625" style="9"/>
    <col min="3583" max="3583" width="4.28515625" style="9" customWidth="1"/>
    <col min="3584" max="3584" width="6.5703125" style="9" customWidth="1"/>
    <col min="3585" max="3588" width="9.140625" style="9"/>
    <col min="3589" max="3589" width="17.42578125" style="9" customWidth="1"/>
    <col min="3590" max="3590" width="13.85546875" style="9" customWidth="1"/>
    <col min="3591" max="3591" width="13.5703125" style="9" customWidth="1"/>
    <col min="3592" max="3592" width="12.7109375" style="9" customWidth="1"/>
    <col min="3593" max="3838" width="9.140625" style="9"/>
    <col min="3839" max="3839" width="4.28515625" style="9" customWidth="1"/>
    <col min="3840" max="3840" width="6.5703125" style="9" customWidth="1"/>
    <col min="3841" max="3844" width="9.140625" style="9"/>
    <col min="3845" max="3845" width="17.42578125" style="9" customWidth="1"/>
    <col min="3846" max="3846" width="13.85546875" style="9" customWidth="1"/>
    <col min="3847" max="3847" width="13.5703125" style="9" customWidth="1"/>
    <col min="3848" max="3848" width="12.7109375" style="9" customWidth="1"/>
    <col min="3849" max="4094" width="9.140625" style="9"/>
    <col min="4095" max="4095" width="4.28515625" style="9" customWidth="1"/>
    <col min="4096" max="4096" width="6.5703125" style="9" customWidth="1"/>
    <col min="4097" max="4100" width="9.140625" style="9"/>
    <col min="4101" max="4101" width="17.42578125" style="9" customWidth="1"/>
    <col min="4102" max="4102" width="13.85546875" style="9" customWidth="1"/>
    <col min="4103" max="4103" width="13.5703125" style="9" customWidth="1"/>
    <col min="4104" max="4104" width="12.7109375" style="9" customWidth="1"/>
    <col min="4105" max="4350" width="9.140625" style="9"/>
    <col min="4351" max="4351" width="4.28515625" style="9" customWidth="1"/>
    <col min="4352" max="4352" width="6.5703125" style="9" customWidth="1"/>
    <col min="4353" max="4356" width="9.140625" style="9"/>
    <col min="4357" max="4357" width="17.42578125" style="9" customWidth="1"/>
    <col min="4358" max="4358" width="13.85546875" style="9" customWidth="1"/>
    <col min="4359" max="4359" width="13.5703125" style="9" customWidth="1"/>
    <col min="4360" max="4360" width="12.7109375" style="9" customWidth="1"/>
    <col min="4361" max="4606" width="9.140625" style="9"/>
    <col min="4607" max="4607" width="4.28515625" style="9" customWidth="1"/>
    <col min="4608" max="4608" width="6.5703125" style="9" customWidth="1"/>
    <col min="4609" max="4612" width="9.140625" style="9"/>
    <col min="4613" max="4613" width="17.42578125" style="9" customWidth="1"/>
    <col min="4614" max="4614" width="13.85546875" style="9" customWidth="1"/>
    <col min="4615" max="4615" width="13.5703125" style="9" customWidth="1"/>
    <col min="4616" max="4616" width="12.7109375" style="9" customWidth="1"/>
    <col min="4617" max="4862" width="9.140625" style="9"/>
    <col min="4863" max="4863" width="4.28515625" style="9" customWidth="1"/>
    <col min="4864" max="4864" width="6.5703125" style="9" customWidth="1"/>
    <col min="4865" max="4868" width="9.140625" style="9"/>
    <col min="4869" max="4869" width="17.42578125" style="9" customWidth="1"/>
    <col min="4870" max="4870" width="13.85546875" style="9" customWidth="1"/>
    <col min="4871" max="4871" width="13.5703125" style="9" customWidth="1"/>
    <col min="4872" max="4872" width="12.7109375" style="9" customWidth="1"/>
    <col min="4873" max="5118" width="9.140625" style="9"/>
    <col min="5119" max="5119" width="4.28515625" style="9" customWidth="1"/>
    <col min="5120" max="5120" width="6.5703125" style="9" customWidth="1"/>
    <col min="5121" max="5124" width="9.140625" style="9"/>
    <col min="5125" max="5125" width="17.42578125" style="9" customWidth="1"/>
    <col min="5126" max="5126" width="13.85546875" style="9" customWidth="1"/>
    <col min="5127" max="5127" width="13.5703125" style="9" customWidth="1"/>
    <col min="5128" max="5128" width="12.7109375" style="9" customWidth="1"/>
    <col min="5129" max="5374" width="9.140625" style="9"/>
    <col min="5375" max="5375" width="4.28515625" style="9" customWidth="1"/>
    <col min="5376" max="5376" width="6.5703125" style="9" customWidth="1"/>
    <col min="5377" max="5380" width="9.140625" style="9"/>
    <col min="5381" max="5381" width="17.42578125" style="9" customWidth="1"/>
    <col min="5382" max="5382" width="13.85546875" style="9" customWidth="1"/>
    <col min="5383" max="5383" width="13.5703125" style="9" customWidth="1"/>
    <col min="5384" max="5384" width="12.7109375" style="9" customWidth="1"/>
    <col min="5385" max="5630" width="9.140625" style="9"/>
    <col min="5631" max="5631" width="4.28515625" style="9" customWidth="1"/>
    <col min="5632" max="5632" width="6.5703125" style="9" customWidth="1"/>
    <col min="5633" max="5636" width="9.140625" style="9"/>
    <col min="5637" max="5637" width="17.42578125" style="9" customWidth="1"/>
    <col min="5638" max="5638" width="13.85546875" style="9" customWidth="1"/>
    <col min="5639" max="5639" width="13.5703125" style="9" customWidth="1"/>
    <col min="5640" max="5640" width="12.7109375" style="9" customWidth="1"/>
    <col min="5641" max="5886" width="9.140625" style="9"/>
    <col min="5887" max="5887" width="4.28515625" style="9" customWidth="1"/>
    <col min="5888" max="5888" width="6.5703125" style="9" customWidth="1"/>
    <col min="5889" max="5892" width="9.140625" style="9"/>
    <col min="5893" max="5893" width="17.42578125" style="9" customWidth="1"/>
    <col min="5894" max="5894" width="13.85546875" style="9" customWidth="1"/>
    <col min="5895" max="5895" width="13.5703125" style="9" customWidth="1"/>
    <col min="5896" max="5896" width="12.7109375" style="9" customWidth="1"/>
    <col min="5897" max="6142" width="9.140625" style="9"/>
    <col min="6143" max="6143" width="4.28515625" style="9" customWidth="1"/>
    <col min="6144" max="6144" width="6.5703125" style="9" customWidth="1"/>
    <col min="6145" max="6148" width="9.140625" style="9"/>
    <col min="6149" max="6149" width="17.42578125" style="9" customWidth="1"/>
    <col min="6150" max="6150" width="13.85546875" style="9" customWidth="1"/>
    <col min="6151" max="6151" width="13.5703125" style="9" customWidth="1"/>
    <col min="6152" max="6152" width="12.7109375" style="9" customWidth="1"/>
    <col min="6153" max="6398" width="9.140625" style="9"/>
    <col min="6399" max="6399" width="4.28515625" style="9" customWidth="1"/>
    <col min="6400" max="6400" width="6.5703125" style="9" customWidth="1"/>
    <col min="6401" max="6404" width="9.140625" style="9"/>
    <col min="6405" max="6405" width="17.42578125" style="9" customWidth="1"/>
    <col min="6406" max="6406" width="13.85546875" style="9" customWidth="1"/>
    <col min="6407" max="6407" width="13.5703125" style="9" customWidth="1"/>
    <col min="6408" max="6408" width="12.7109375" style="9" customWidth="1"/>
    <col min="6409" max="6654" width="9.140625" style="9"/>
    <col min="6655" max="6655" width="4.28515625" style="9" customWidth="1"/>
    <col min="6656" max="6656" width="6.5703125" style="9" customWidth="1"/>
    <col min="6657" max="6660" width="9.140625" style="9"/>
    <col min="6661" max="6661" width="17.42578125" style="9" customWidth="1"/>
    <col min="6662" max="6662" width="13.85546875" style="9" customWidth="1"/>
    <col min="6663" max="6663" width="13.5703125" style="9" customWidth="1"/>
    <col min="6664" max="6664" width="12.7109375" style="9" customWidth="1"/>
    <col min="6665" max="6910" width="9.140625" style="9"/>
    <col min="6911" max="6911" width="4.28515625" style="9" customWidth="1"/>
    <col min="6912" max="6912" width="6.5703125" style="9" customWidth="1"/>
    <col min="6913" max="6916" width="9.140625" style="9"/>
    <col min="6917" max="6917" width="17.42578125" style="9" customWidth="1"/>
    <col min="6918" max="6918" width="13.85546875" style="9" customWidth="1"/>
    <col min="6919" max="6919" width="13.5703125" style="9" customWidth="1"/>
    <col min="6920" max="6920" width="12.7109375" style="9" customWidth="1"/>
    <col min="6921" max="7166" width="9.140625" style="9"/>
    <col min="7167" max="7167" width="4.28515625" style="9" customWidth="1"/>
    <col min="7168" max="7168" width="6.5703125" style="9" customWidth="1"/>
    <col min="7169" max="7172" width="9.140625" style="9"/>
    <col min="7173" max="7173" width="17.42578125" style="9" customWidth="1"/>
    <col min="7174" max="7174" width="13.85546875" style="9" customWidth="1"/>
    <col min="7175" max="7175" width="13.5703125" style="9" customWidth="1"/>
    <col min="7176" max="7176" width="12.7109375" style="9" customWidth="1"/>
    <col min="7177" max="7422" width="9.140625" style="9"/>
    <col min="7423" max="7423" width="4.28515625" style="9" customWidth="1"/>
    <col min="7424" max="7424" width="6.5703125" style="9" customWidth="1"/>
    <col min="7425" max="7428" width="9.140625" style="9"/>
    <col min="7429" max="7429" width="17.42578125" style="9" customWidth="1"/>
    <col min="7430" max="7430" width="13.85546875" style="9" customWidth="1"/>
    <col min="7431" max="7431" width="13.5703125" style="9" customWidth="1"/>
    <col min="7432" max="7432" width="12.7109375" style="9" customWidth="1"/>
    <col min="7433" max="7678" width="9.140625" style="9"/>
    <col min="7679" max="7679" width="4.28515625" style="9" customWidth="1"/>
    <col min="7680" max="7680" width="6.5703125" style="9" customWidth="1"/>
    <col min="7681" max="7684" width="9.140625" style="9"/>
    <col min="7685" max="7685" width="17.42578125" style="9" customWidth="1"/>
    <col min="7686" max="7686" width="13.85546875" style="9" customWidth="1"/>
    <col min="7687" max="7687" width="13.5703125" style="9" customWidth="1"/>
    <col min="7688" max="7688" width="12.7109375" style="9" customWidth="1"/>
    <col min="7689" max="7934" width="9.140625" style="9"/>
    <col min="7935" max="7935" width="4.28515625" style="9" customWidth="1"/>
    <col min="7936" max="7936" width="6.5703125" style="9" customWidth="1"/>
    <col min="7937" max="7940" width="9.140625" style="9"/>
    <col min="7941" max="7941" width="17.42578125" style="9" customWidth="1"/>
    <col min="7942" max="7942" width="13.85546875" style="9" customWidth="1"/>
    <col min="7943" max="7943" width="13.5703125" style="9" customWidth="1"/>
    <col min="7944" max="7944" width="12.7109375" style="9" customWidth="1"/>
    <col min="7945" max="8190" width="9.140625" style="9"/>
    <col min="8191" max="8191" width="4.28515625" style="9" customWidth="1"/>
    <col min="8192" max="8192" width="6.5703125" style="9" customWidth="1"/>
    <col min="8193" max="8196" width="9.140625" style="9"/>
    <col min="8197" max="8197" width="17.42578125" style="9" customWidth="1"/>
    <col min="8198" max="8198" width="13.85546875" style="9" customWidth="1"/>
    <col min="8199" max="8199" width="13.5703125" style="9" customWidth="1"/>
    <col min="8200" max="8200" width="12.7109375" style="9" customWidth="1"/>
    <col min="8201" max="8446" width="9.140625" style="9"/>
    <col min="8447" max="8447" width="4.28515625" style="9" customWidth="1"/>
    <col min="8448" max="8448" width="6.5703125" style="9" customWidth="1"/>
    <col min="8449" max="8452" width="9.140625" style="9"/>
    <col min="8453" max="8453" width="17.42578125" style="9" customWidth="1"/>
    <col min="8454" max="8454" width="13.85546875" style="9" customWidth="1"/>
    <col min="8455" max="8455" width="13.5703125" style="9" customWidth="1"/>
    <col min="8456" max="8456" width="12.7109375" style="9" customWidth="1"/>
    <col min="8457" max="8702" width="9.140625" style="9"/>
    <col min="8703" max="8703" width="4.28515625" style="9" customWidth="1"/>
    <col min="8704" max="8704" width="6.5703125" style="9" customWidth="1"/>
    <col min="8705" max="8708" width="9.140625" style="9"/>
    <col min="8709" max="8709" width="17.42578125" style="9" customWidth="1"/>
    <col min="8710" max="8710" width="13.85546875" style="9" customWidth="1"/>
    <col min="8711" max="8711" width="13.5703125" style="9" customWidth="1"/>
    <col min="8712" max="8712" width="12.7109375" style="9" customWidth="1"/>
    <col min="8713" max="8958" width="9.140625" style="9"/>
    <col min="8959" max="8959" width="4.28515625" style="9" customWidth="1"/>
    <col min="8960" max="8960" width="6.5703125" style="9" customWidth="1"/>
    <col min="8961" max="8964" width="9.140625" style="9"/>
    <col min="8965" max="8965" width="17.42578125" style="9" customWidth="1"/>
    <col min="8966" max="8966" width="13.85546875" style="9" customWidth="1"/>
    <col min="8967" max="8967" width="13.5703125" style="9" customWidth="1"/>
    <col min="8968" max="8968" width="12.7109375" style="9" customWidth="1"/>
    <col min="8969" max="9214" width="9.140625" style="9"/>
    <col min="9215" max="9215" width="4.28515625" style="9" customWidth="1"/>
    <col min="9216" max="9216" width="6.5703125" style="9" customWidth="1"/>
    <col min="9217" max="9220" width="9.140625" style="9"/>
    <col min="9221" max="9221" width="17.42578125" style="9" customWidth="1"/>
    <col min="9222" max="9222" width="13.85546875" style="9" customWidth="1"/>
    <col min="9223" max="9223" width="13.5703125" style="9" customWidth="1"/>
    <col min="9224" max="9224" width="12.7109375" style="9" customWidth="1"/>
    <col min="9225" max="9470" width="9.140625" style="9"/>
    <col min="9471" max="9471" width="4.28515625" style="9" customWidth="1"/>
    <col min="9472" max="9472" width="6.5703125" style="9" customWidth="1"/>
    <col min="9473" max="9476" width="9.140625" style="9"/>
    <col min="9477" max="9477" width="17.42578125" style="9" customWidth="1"/>
    <col min="9478" max="9478" width="13.85546875" style="9" customWidth="1"/>
    <col min="9479" max="9479" width="13.5703125" style="9" customWidth="1"/>
    <col min="9480" max="9480" width="12.7109375" style="9" customWidth="1"/>
    <col min="9481" max="9726" width="9.140625" style="9"/>
    <col min="9727" max="9727" width="4.28515625" style="9" customWidth="1"/>
    <col min="9728" max="9728" width="6.5703125" style="9" customWidth="1"/>
    <col min="9729" max="9732" width="9.140625" style="9"/>
    <col min="9733" max="9733" width="17.42578125" style="9" customWidth="1"/>
    <col min="9734" max="9734" width="13.85546875" style="9" customWidth="1"/>
    <col min="9735" max="9735" width="13.5703125" style="9" customWidth="1"/>
    <col min="9736" max="9736" width="12.7109375" style="9" customWidth="1"/>
    <col min="9737" max="9982" width="9.140625" style="9"/>
    <col min="9983" max="9983" width="4.28515625" style="9" customWidth="1"/>
    <col min="9984" max="9984" width="6.5703125" style="9" customWidth="1"/>
    <col min="9985" max="9988" width="9.140625" style="9"/>
    <col min="9989" max="9989" width="17.42578125" style="9" customWidth="1"/>
    <col min="9990" max="9990" width="13.85546875" style="9" customWidth="1"/>
    <col min="9991" max="9991" width="13.5703125" style="9" customWidth="1"/>
    <col min="9992" max="9992" width="12.7109375" style="9" customWidth="1"/>
    <col min="9993" max="10238" width="9.140625" style="9"/>
    <col min="10239" max="10239" width="4.28515625" style="9" customWidth="1"/>
    <col min="10240" max="10240" width="6.5703125" style="9" customWidth="1"/>
    <col min="10241" max="10244" width="9.140625" style="9"/>
    <col min="10245" max="10245" width="17.42578125" style="9" customWidth="1"/>
    <col min="10246" max="10246" width="13.85546875" style="9" customWidth="1"/>
    <col min="10247" max="10247" width="13.5703125" style="9" customWidth="1"/>
    <col min="10248" max="10248" width="12.7109375" style="9" customWidth="1"/>
    <col min="10249" max="10494" width="9.140625" style="9"/>
    <col min="10495" max="10495" width="4.28515625" style="9" customWidth="1"/>
    <col min="10496" max="10496" width="6.5703125" style="9" customWidth="1"/>
    <col min="10497" max="10500" width="9.140625" style="9"/>
    <col min="10501" max="10501" width="17.42578125" style="9" customWidth="1"/>
    <col min="10502" max="10502" width="13.85546875" style="9" customWidth="1"/>
    <col min="10503" max="10503" width="13.5703125" style="9" customWidth="1"/>
    <col min="10504" max="10504" width="12.7109375" style="9" customWidth="1"/>
    <col min="10505" max="10750" width="9.140625" style="9"/>
    <col min="10751" max="10751" width="4.28515625" style="9" customWidth="1"/>
    <col min="10752" max="10752" width="6.5703125" style="9" customWidth="1"/>
    <col min="10753" max="10756" width="9.140625" style="9"/>
    <col min="10757" max="10757" width="17.42578125" style="9" customWidth="1"/>
    <col min="10758" max="10758" width="13.85546875" style="9" customWidth="1"/>
    <col min="10759" max="10759" width="13.5703125" style="9" customWidth="1"/>
    <col min="10760" max="10760" width="12.7109375" style="9" customWidth="1"/>
    <col min="10761" max="11006" width="9.140625" style="9"/>
    <col min="11007" max="11007" width="4.28515625" style="9" customWidth="1"/>
    <col min="11008" max="11008" width="6.5703125" style="9" customWidth="1"/>
    <col min="11009" max="11012" width="9.140625" style="9"/>
    <col min="11013" max="11013" width="17.42578125" style="9" customWidth="1"/>
    <col min="11014" max="11014" width="13.85546875" style="9" customWidth="1"/>
    <col min="11015" max="11015" width="13.5703125" style="9" customWidth="1"/>
    <col min="11016" max="11016" width="12.7109375" style="9" customWidth="1"/>
    <col min="11017" max="11262" width="9.140625" style="9"/>
    <col min="11263" max="11263" width="4.28515625" style="9" customWidth="1"/>
    <col min="11264" max="11264" width="6.5703125" style="9" customWidth="1"/>
    <col min="11265" max="11268" width="9.140625" style="9"/>
    <col min="11269" max="11269" width="17.42578125" style="9" customWidth="1"/>
    <col min="11270" max="11270" width="13.85546875" style="9" customWidth="1"/>
    <col min="11271" max="11271" width="13.5703125" style="9" customWidth="1"/>
    <col min="11272" max="11272" width="12.7109375" style="9" customWidth="1"/>
    <col min="11273" max="11518" width="9.140625" style="9"/>
    <col min="11519" max="11519" width="4.28515625" style="9" customWidth="1"/>
    <col min="11520" max="11520" width="6.5703125" style="9" customWidth="1"/>
    <col min="11521" max="11524" width="9.140625" style="9"/>
    <col min="11525" max="11525" width="17.42578125" style="9" customWidth="1"/>
    <col min="11526" max="11526" width="13.85546875" style="9" customWidth="1"/>
    <col min="11527" max="11527" width="13.5703125" style="9" customWidth="1"/>
    <col min="11528" max="11528" width="12.7109375" style="9" customWidth="1"/>
    <col min="11529" max="11774" width="9.140625" style="9"/>
    <col min="11775" max="11775" width="4.28515625" style="9" customWidth="1"/>
    <col min="11776" max="11776" width="6.5703125" style="9" customWidth="1"/>
    <col min="11777" max="11780" width="9.140625" style="9"/>
    <col min="11781" max="11781" width="17.42578125" style="9" customWidth="1"/>
    <col min="11782" max="11782" width="13.85546875" style="9" customWidth="1"/>
    <col min="11783" max="11783" width="13.5703125" style="9" customWidth="1"/>
    <col min="11784" max="11784" width="12.7109375" style="9" customWidth="1"/>
    <col min="11785" max="12030" width="9.140625" style="9"/>
    <col min="12031" max="12031" width="4.28515625" style="9" customWidth="1"/>
    <col min="12032" max="12032" width="6.5703125" style="9" customWidth="1"/>
    <col min="12033" max="12036" width="9.140625" style="9"/>
    <col min="12037" max="12037" width="17.42578125" style="9" customWidth="1"/>
    <col min="12038" max="12038" width="13.85546875" style="9" customWidth="1"/>
    <col min="12039" max="12039" width="13.5703125" style="9" customWidth="1"/>
    <col min="12040" max="12040" width="12.7109375" style="9" customWidth="1"/>
    <col min="12041" max="12286" width="9.140625" style="9"/>
    <col min="12287" max="12287" width="4.28515625" style="9" customWidth="1"/>
    <col min="12288" max="12288" width="6.5703125" style="9" customWidth="1"/>
    <col min="12289" max="12292" width="9.140625" style="9"/>
    <col min="12293" max="12293" width="17.42578125" style="9" customWidth="1"/>
    <col min="12294" max="12294" width="13.85546875" style="9" customWidth="1"/>
    <col min="12295" max="12295" width="13.5703125" style="9" customWidth="1"/>
    <col min="12296" max="12296" width="12.7109375" style="9" customWidth="1"/>
    <col min="12297" max="12542" width="9.140625" style="9"/>
    <col min="12543" max="12543" width="4.28515625" style="9" customWidth="1"/>
    <col min="12544" max="12544" width="6.5703125" style="9" customWidth="1"/>
    <col min="12545" max="12548" width="9.140625" style="9"/>
    <col min="12549" max="12549" width="17.42578125" style="9" customWidth="1"/>
    <col min="12550" max="12550" width="13.85546875" style="9" customWidth="1"/>
    <col min="12551" max="12551" width="13.5703125" style="9" customWidth="1"/>
    <col min="12552" max="12552" width="12.7109375" style="9" customWidth="1"/>
    <col min="12553" max="12798" width="9.140625" style="9"/>
    <col min="12799" max="12799" width="4.28515625" style="9" customWidth="1"/>
    <col min="12800" max="12800" width="6.5703125" style="9" customWidth="1"/>
    <col min="12801" max="12804" width="9.140625" style="9"/>
    <col min="12805" max="12805" width="17.42578125" style="9" customWidth="1"/>
    <col min="12806" max="12806" width="13.85546875" style="9" customWidth="1"/>
    <col min="12807" max="12807" width="13.5703125" style="9" customWidth="1"/>
    <col min="12808" max="12808" width="12.7109375" style="9" customWidth="1"/>
    <col min="12809" max="13054" width="9.140625" style="9"/>
    <col min="13055" max="13055" width="4.28515625" style="9" customWidth="1"/>
    <col min="13056" max="13056" width="6.5703125" style="9" customWidth="1"/>
    <col min="13057" max="13060" width="9.140625" style="9"/>
    <col min="13061" max="13061" width="17.42578125" style="9" customWidth="1"/>
    <col min="13062" max="13062" width="13.85546875" style="9" customWidth="1"/>
    <col min="13063" max="13063" width="13.5703125" style="9" customWidth="1"/>
    <col min="13064" max="13064" width="12.7109375" style="9" customWidth="1"/>
    <col min="13065" max="13310" width="9.140625" style="9"/>
    <col min="13311" max="13311" width="4.28515625" style="9" customWidth="1"/>
    <col min="13312" max="13312" width="6.5703125" style="9" customWidth="1"/>
    <col min="13313" max="13316" width="9.140625" style="9"/>
    <col min="13317" max="13317" width="17.42578125" style="9" customWidth="1"/>
    <col min="13318" max="13318" width="13.85546875" style="9" customWidth="1"/>
    <col min="13319" max="13319" width="13.5703125" style="9" customWidth="1"/>
    <col min="13320" max="13320" width="12.7109375" style="9" customWidth="1"/>
    <col min="13321" max="13566" width="9.140625" style="9"/>
    <col min="13567" max="13567" width="4.28515625" style="9" customWidth="1"/>
    <col min="13568" max="13568" width="6.5703125" style="9" customWidth="1"/>
    <col min="13569" max="13572" width="9.140625" style="9"/>
    <col min="13573" max="13573" width="17.42578125" style="9" customWidth="1"/>
    <col min="13574" max="13574" width="13.85546875" style="9" customWidth="1"/>
    <col min="13575" max="13575" width="13.5703125" style="9" customWidth="1"/>
    <col min="13576" max="13576" width="12.7109375" style="9" customWidth="1"/>
    <col min="13577" max="13822" width="9.140625" style="9"/>
    <col min="13823" max="13823" width="4.28515625" style="9" customWidth="1"/>
    <col min="13824" max="13824" width="6.5703125" style="9" customWidth="1"/>
    <col min="13825" max="13828" width="9.140625" style="9"/>
    <col min="13829" max="13829" width="17.42578125" style="9" customWidth="1"/>
    <col min="13830" max="13830" width="13.85546875" style="9" customWidth="1"/>
    <col min="13831" max="13831" width="13.5703125" style="9" customWidth="1"/>
    <col min="13832" max="13832" width="12.7109375" style="9" customWidth="1"/>
    <col min="13833" max="14078" width="9.140625" style="9"/>
    <col min="14079" max="14079" width="4.28515625" style="9" customWidth="1"/>
    <col min="14080" max="14080" width="6.5703125" style="9" customWidth="1"/>
    <col min="14081" max="14084" width="9.140625" style="9"/>
    <col min="14085" max="14085" width="17.42578125" style="9" customWidth="1"/>
    <col min="14086" max="14086" width="13.85546875" style="9" customWidth="1"/>
    <col min="14087" max="14087" width="13.5703125" style="9" customWidth="1"/>
    <col min="14088" max="14088" width="12.7109375" style="9" customWidth="1"/>
    <col min="14089" max="14334" width="9.140625" style="9"/>
    <col min="14335" max="14335" width="4.28515625" style="9" customWidth="1"/>
    <col min="14336" max="14336" width="6.5703125" style="9" customWidth="1"/>
    <col min="14337" max="14340" width="9.140625" style="9"/>
    <col min="14341" max="14341" width="17.42578125" style="9" customWidth="1"/>
    <col min="14342" max="14342" width="13.85546875" style="9" customWidth="1"/>
    <col min="14343" max="14343" width="13.5703125" style="9" customWidth="1"/>
    <col min="14344" max="14344" width="12.7109375" style="9" customWidth="1"/>
    <col min="14345" max="14590" width="9.140625" style="9"/>
    <col min="14591" max="14591" width="4.28515625" style="9" customWidth="1"/>
    <col min="14592" max="14592" width="6.5703125" style="9" customWidth="1"/>
    <col min="14593" max="14596" width="9.140625" style="9"/>
    <col min="14597" max="14597" width="17.42578125" style="9" customWidth="1"/>
    <col min="14598" max="14598" width="13.85546875" style="9" customWidth="1"/>
    <col min="14599" max="14599" width="13.5703125" style="9" customWidth="1"/>
    <col min="14600" max="14600" width="12.7109375" style="9" customWidth="1"/>
    <col min="14601" max="14846" width="9.140625" style="9"/>
    <col min="14847" max="14847" width="4.28515625" style="9" customWidth="1"/>
    <col min="14848" max="14848" width="6.5703125" style="9" customWidth="1"/>
    <col min="14849" max="14852" width="9.140625" style="9"/>
    <col min="14853" max="14853" width="17.42578125" style="9" customWidth="1"/>
    <col min="14854" max="14854" width="13.85546875" style="9" customWidth="1"/>
    <col min="14855" max="14855" width="13.5703125" style="9" customWidth="1"/>
    <col min="14856" max="14856" width="12.7109375" style="9" customWidth="1"/>
    <col min="14857" max="15102" width="9.140625" style="9"/>
    <col min="15103" max="15103" width="4.28515625" style="9" customWidth="1"/>
    <col min="15104" max="15104" width="6.5703125" style="9" customWidth="1"/>
    <col min="15105" max="15108" width="9.140625" style="9"/>
    <col min="15109" max="15109" width="17.42578125" style="9" customWidth="1"/>
    <col min="15110" max="15110" width="13.85546875" style="9" customWidth="1"/>
    <col min="15111" max="15111" width="13.5703125" style="9" customWidth="1"/>
    <col min="15112" max="15112" width="12.7109375" style="9" customWidth="1"/>
    <col min="15113" max="15358" width="9.140625" style="9"/>
    <col min="15359" max="15359" width="4.28515625" style="9" customWidth="1"/>
    <col min="15360" max="15360" width="6.5703125" style="9" customWidth="1"/>
    <col min="15361" max="15364" width="9.140625" style="9"/>
    <col min="15365" max="15365" width="17.42578125" style="9" customWidth="1"/>
    <col min="15366" max="15366" width="13.85546875" style="9" customWidth="1"/>
    <col min="15367" max="15367" width="13.5703125" style="9" customWidth="1"/>
    <col min="15368" max="15368" width="12.7109375" style="9" customWidth="1"/>
    <col min="15369" max="15614" width="9.140625" style="9"/>
    <col min="15615" max="15615" width="4.28515625" style="9" customWidth="1"/>
    <col min="15616" max="15616" width="6.5703125" style="9" customWidth="1"/>
    <col min="15617" max="15620" width="9.140625" style="9"/>
    <col min="15621" max="15621" width="17.42578125" style="9" customWidth="1"/>
    <col min="15622" max="15622" width="13.85546875" style="9" customWidth="1"/>
    <col min="15623" max="15623" width="13.5703125" style="9" customWidth="1"/>
    <col min="15624" max="15624" width="12.7109375" style="9" customWidth="1"/>
    <col min="15625" max="15870" width="9.140625" style="9"/>
    <col min="15871" max="15871" width="4.28515625" style="9" customWidth="1"/>
    <col min="15872" max="15872" width="6.5703125" style="9" customWidth="1"/>
    <col min="15873" max="15876" width="9.140625" style="9"/>
    <col min="15877" max="15877" width="17.42578125" style="9" customWidth="1"/>
    <col min="15878" max="15878" width="13.85546875" style="9" customWidth="1"/>
    <col min="15879" max="15879" width="13.5703125" style="9" customWidth="1"/>
    <col min="15880" max="15880" width="12.7109375" style="9" customWidth="1"/>
    <col min="15881" max="16126" width="9.140625" style="9"/>
    <col min="16127" max="16127" width="4.28515625" style="9" customWidth="1"/>
    <col min="16128" max="16128" width="6.5703125" style="9" customWidth="1"/>
    <col min="16129" max="16132" width="9.140625" style="9"/>
    <col min="16133" max="16133" width="17.42578125" style="9" customWidth="1"/>
    <col min="16134" max="16134" width="13.85546875" style="9" customWidth="1"/>
    <col min="16135" max="16135" width="13.5703125" style="9" customWidth="1"/>
    <col min="16136" max="16136" width="12.7109375" style="9" customWidth="1"/>
    <col min="16137" max="16384" width="9.140625" style="9"/>
  </cols>
  <sheetData>
    <row r="3" spans="1:96" ht="15.75" x14ac:dyDescent="0.25">
      <c r="B3" s="663" t="s">
        <v>770</v>
      </c>
      <c r="C3" s="663"/>
      <c r="D3" s="663"/>
      <c r="E3" s="663"/>
      <c r="F3" s="663"/>
      <c r="G3" s="663"/>
      <c r="H3" s="663"/>
      <c r="I3" s="663"/>
      <c r="J3" s="663"/>
      <c r="K3" s="663"/>
    </row>
    <row r="4" spans="1:96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96" ht="15.75" x14ac:dyDescent="0.25">
      <c r="B5" s="671" t="s">
        <v>193</v>
      </c>
      <c r="C5" s="671"/>
      <c r="D5" s="671"/>
      <c r="E5" s="671"/>
      <c r="F5" s="671"/>
      <c r="G5" s="671"/>
      <c r="H5" s="671"/>
    </row>
    <row r="6" spans="1:96" ht="13.5" thickBot="1" x14ac:dyDescent="0.25"/>
    <row r="7" spans="1:96" ht="45" customHeight="1" thickBot="1" x14ac:dyDescent="0.25">
      <c r="B7" s="125" t="s">
        <v>6</v>
      </c>
      <c r="C7" s="672" t="s">
        <v>7</v>
      </c>
      <c r="D7" s="673"/>
      <c r="E7" s="673"/>
      <c r="F7" s="673"/>
      <c r="G7" s="674"/>
      <c r="H7" s="111" t="s">
        <v>734</v>
      </c>
      <c r="I7" s="111" t="s">
        <v>735</v>
      </c>
      <c r="J7" s="111" t="s">
        <v>192</v>
      </c>
      <c r="K7" s="111" t="s">
        <v>151</v>
      </c>
    </row>
    <row r="8" spans="1:96" s="10" customFormat="1" ht="15" x14ac:dyDescent="0.25">
      <c r="A8" s="9"/>
      <c r="B8" s="127" t="s">
        <v>8</v>
      </c>
      <c r="C8" s="675" t="s">
        <v>9</v>
      </c>
      <c r="D8" s="675"/>
      <c r="E8" s="675"/>
      <c r="F8" s="675"/>
      <c r="G8" s="675"/>
      <c r="H8" s="182">
        <v>8519773</v>
      </c>
      <c r="I8" s="182">
        <v>8705395</v>
      </c>
      <c r="J8" s="182">
        <v>8705395</v>
      </c>
      <c r="K8" s="567">
        <f>J8/I8</f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</row>
    <row r="9" spans="1:96" s="10" customFormat="1" ht="15" x14ac:dyDescent="0.25">
      <c r="A9" s="9"/>
      <c r="B9" s="128" t="s">
        <v>10</v>
      </c>
      <c r="C9" s="653" t="s">
        <v>11</v>
      </c>
      <c r="D9" s="653"/>
      <c r="E9" s="653"/>
      <c r="F9" s="653"/>
      <c r="G9" s="653"/>
      <c r="H9" s="193"/>
      <c r="I9" s="182"/>
      <c r="J9" s="182"/>
      <c r="K9" s="19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</row>
    <row r="10" spans="1:96" s="10" customFormat="1" ht="15" x14ac:dyDescent="0.25">
      <c r="A10" s="9"/>
      <c r="B10" s="129" t="s">
        <v>12</v>
      </c>
      <c r="C10" s="653" t="s">
        <v>13</v>
      </c>
      <c r="D10" s="653"/>
      <c r="E10" s="653"/>
      <c r="F10" s="653"/>
      <c r="G10" s="653"/>
      <c r="H10" s="183">
        <v>2276280</v>
      </c>
      <c r="I10" s="182">
        <v>2905222</v>
      </c>
      <c r="J10" s="182">
        <v>2905222</v>
      </c>
      <c r="K10" s="567">
        <f t="shared" ref="K10:K46" si="0">J10/I10</f>
        <v>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</row>
    <row r="11" spans="1:96" s="10" customFormat="1" ht="15" x14ac:dyDescent="0.25">
      <c r="A11" s="9"/>
      <c r="B11" s="128" t="s">
        <v>14</v>
      </c>
      <c r="C11" s="662" t="s">
        <v>15</v>
      </c>
      <c r="D11" s="653"/>
      <c r="E11" s="653"/>
      <c r="F11" s="653"/>
      <c r="G11" s="653"/>
      <c r="H11" s="183">
        <v>1800000</v>
      </c>
      <c r="I11" s="182">
        <v>2008980</v>
      </c>
      <c r="J11" s="182">
        <v>2008980</v>
      </c>
      <c r="K11" s="567">
        <f t="shared" si="0"/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</row>
    <row r="12" spans="1:96" s="10" customFormat="1" ht="15" x14ac:dyDescent="0.25">
      <c r="A12" s="9"/>
      <c r="B12" s="128" t="s">
        <v>16</v>
      </c>
      <c r="C12" s="653" t="s">
        <v>17</v>
      </c>
      <c r="D12" s="653"/>
      <c r="E12" s="653"/>
      <c r="F12" s="653"/>
      <c r="G12" s="653"/>
      <c r="H12" s="183"/>
      <c r="I12" s="182">
        <v>10093436</v>
      </c>
      <c r="J12" s="182">
        <v>10093436</v>
      </c>
      <c r="K12" s="567">
        <f t="shared" si="0"/>
        <v>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</row>
    <row r="13" spans="1:96" s="10" customFormat="1" ht="14.25" x14ac:dyDescent="0.2">
      <c r="A13" s="9"/>
      <c r="B13" s="130" t="s">
        <v>18</v>
      </c>
      <c r="C13" s="661" t="s">
        <v>195</v>
      </c>
      <c r="D13" s="661"/>
      <c r="E13" s="661"/>
      <c r="F13" s="661"/>
      <c r="G13" s="661"/>
      <c r="H13" s="184">
        <f>SUM(H8:H12)</f>
        <v>12596053</v>
      </c>
      <c r="I13" s="184">
        <f>SUM(I8:I12)</f>
        <v>23713033</v>
      </c>
      <c r="J13" s="184">
        <f>SUM(J8:J12)</f>
        <v>23713033</v>
      </c>
      <c r="K13" s="570">
        <f t="shared" si="0"/>
        <v>1</v>
      </c>
      <c r="L13" s="9"/>
      <c r="M13" s="9"/>
      <c r="N13" s="9"/>
      <c r="O13" s="9"/>
      <c r="P13" s="9" t="s">
        <v>75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s="10" customFormat="1" ht="15" x14ac:dyDescent="0.25">
      <c r="A14" s="9"/>
      <c r="B14" s="130" t="s">
        <v>19</v>
      </c>
      <c r="C14" s="654" t="s">
        <v>20</v>
      </c>
      <c r="D14" s="655"/>
      <c r="E14" s="655"/>
      <c r="F14" s="655"/>
      <c r="G14" s="656"/>
      <c r="H14" s="185"/>
      <c r="I14" s="182"/>
      <c r="J14" s="182"/>
      <c r="K14" s="567"/>
      <c r="L14" s="9"/>
      <c r="M14" s="9"/>
      <c r="N14" s="9"/>
      <c r="O14" s="9" t="s">
        <v>75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s="10" customFormat="1" ht="15" x14ac:dyDescent="0.25">
      <c r="A15" s="9"/>
      <c r="B15" s="128" t="s">
        <v>21</v>
      </c>
      <c r="C15" s="653" t="s">
        <v>22</v>
      </c>
      <c r="D15" s="653"/>
      <c r="E15" s="653"/>
      <c r="F15" s="653"/>
      <c r="G15" s="653"/>
      <c r="H15" s="185">
        <v>12434000</v>
      </c>
      <c r="I15" s="182">
        <v>12886600</v>
      </c>
      <c r="J15" s="182">
        <v>12886600</v>
      </c>
      <c r="K15" s="567">
        <f t="shared" si="0"/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</row>
    <row r="16" spans="1:96" s="10" customFormat="1" ht="15" x14ac:dyDescent="0.25">
      <c r="A16" s="9"/>
      <c r="B16" s="128" t="s">
        <v>23</v>
      </c>
      <c r="C16" s="653" t="s">
        <v>24</v>
      </c>
      <c r="D16" s="653"/>
      <c r="E16" s="653"/>
      <c r="F16" s="653"/>
      <c r="G16" s="653"/>
      <c r="H16" s="185">
        <v>10368000</v>
      </c>
      <c r="I16" s="182">
        <v>11600130</v>
      </c>
      <c r="J16" s="182">
        <v>11600130</v>
      </c>
      <c r="K16" s="567">
        <f t="shared" si="0"/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</row>
    <row r="17" spans="1:96" s="10" customFormat="1" ht="30" customHeight="1" x14ac:dyDescent="0.25">
      <c r="A17" s="9"/>
      <c r="B17" s="128" t="s">
        <v>25</v>
      </c>
      <c r="C17" s="664" t="s">
        <v>145</v>
      </c>
      <c r="D17" s="664"/>
      <c r="E17" s="664"/>
      <c r="F17" s="664"/>
      <c r="G17" s="664"/>
      <c r="H17" s="183"/>
      <c r="I17" s="182">
        <v>511630</v>
      </c>
      <c r="J17" s="182">
        <v>511630</v>
      </c>
      <c r="K17" s="567">
        <f t="shared" si="0"/>
        <v>1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</row>
    <row r="18" spans="1:96" s="10" customFormat="1" ht="14.25" x14ac:dyDescent="0.2">
      <c r="A18" s="9"/>
      <c r="B18" s="131" t="s">
        <v>26</v>
      </c>
      <c r="C18" s="665" t="s">
        <v>197</v>
      </c>
      <c r="D18" s="666"/>
      <c r="E18" s="666"/>
      <c r="F18" s="666"/>
      <c r="G18" s="667"/>
      <c r="H18" s="186">
        <f>SUM(H14:H17)</f>
        <v>22802000</v>
      </c>
      <c r="I18" s="186">
        <f t="shared" ref="I18:J18" si="1">SUM(I14:I17)</f>
        <v>24998360</v>
      </c>
      <c r="J18" s="186">
        <f t="shared" si="1"/>
        <v>24998360</v>
      </c>
      <c r="K18" s="570">
        <f t="shared" si="0"/>
        <v>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</row>
    <row r="19" spans="1:96" s="10" customFormat="1" ht="13.5" customHeight="1" x14ac:dyDescent="0.25">
      <c r="A19" s="9"/>
      <c r="B19" s="132" t="s">
        <v>27</v>
      </c>
      <c r="C19" s="668" t="s">
        <v>28</v>
      </c>
      <c r="D19" s="669"/>
      <c r="E19" s="669"/>
      <c r="F19" s="669"/>
      <c r="G19" s="670"/>
      <c r="H19" s="183"/>
      <c r="I19" s="182"/>
      <c r="J19" s="182"/>
      <c r="K19" s="56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</row>
    <row r="20" spans="1:96" s="10" customFormat="1" ht="15" x14ac:dyDescent="0.25">
      <c r="A20" s="9"/>
      <c r="B20" s="132" t="s">
        <v>29</v>
      </c>
      <c r="C20" s="668" t="s">
        <v>30</v>
      </c>
      <c r="D20" s="669"/>
      <c r="E20" s="669"/>
      <c r="F20" s="669"/>
      <c r="G20" s="670"/>
      <c r="H20" s="183"/>
      <c r="I20" s="182">
        <v>9887965</v>
      </c>
      <c r="J20" s="182">
        <v>9887965</v>
      </c>
      <c r="K20" s="567">
        <f t="shared" si="0"/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</row>
    <row r="21" spans="1:96" s="10" customFormat="1" ht="14.25" x14ac:dyDescent="0.2">
      <c r="A21" s="9"/>
      <c r="B21" s="131" t="s">
        <v>31</v>
      </c>
      <c r="C21" s="665" t="s">
        <v>198</v>
      </c>
      <c r="D21" s="666"/>
      <c r="E21" s="666"/>
      <c r="F21" s="666"/>
      <c r="G21" s="667"/>
      <c r="H21" s="187">
        <v>0</v>
      </c>
      <c r="I21" s="194">
        <f>SUM(I19:I20)</f>
        <v>9887965</v>
      </c>
      <c r="J21" s="194">
        <f>SUM(J19:J20)</f>
        <v>9887965</v>
      </c>
      <c r="K21" s="570">
        <f t="shared" si="0"/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</row>
    <row r="22" spans="1:96" s="10" customFormat="1" ht="15" x14ac:dyDescent="0.25">
      <c r="A22" s="9"/>
      <c r="B22" s="128" t="s">
        <v>32</v>
      </c>
      <c r="C22" s="653" t="s">
        <v>33</v>
      </c>
      <c r="D22" s="653"/>
      <c r="E22" s="653"/>
      <c r="F22" s="653"/>
      <c r="G22" s="653"/>
      <c r="H22" s="183">
        <v>1415000</v>
      </c>
      <c r="I22" s="182">
        <v>615000</v>
      </c>
      <c r="J22" s="182">
        <v>610066</v>
      </c>
      <c r="K22" s="567">
        <f t="shared" si="0"/>
        <v>0.99197723577235775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</row>
    <row r="23" spans="1:96" s="10" customFormat="1" ht="15" x14ac:dyDescent="0.25">
      <c r="A23" s="9"/>
      <c r="B23" s="128" t="s">
        <v>34</v>
      </c>
      <c r="C23" s="653" t="s">
        <v>35</v>
      </c>
      <c r="D23" s="653"/>
      <c r="E23" s="653"/>
      <c r="F23" s="653"/>
      <c r="G23" s="653"/>
      <c r="H23" s="183">
        <v>18000000</v>
      </c>
      <c r="I23" s="182">
        <v>11837030</v>
      </c>
      <c r="J23" s="182">
        <v>11837030</v>
      </c>
      <c r="K23" s="567">
        <f t="shared" si="0"/>
        <v>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</row>
    <row r="24" spans="1:96" s="10" customFormat="1" ht="15" x14ac:dyDescent="0.25">
      <c r="A24" s="9"/>
      <c r="B24" s="128" t="s">
        <v>36</v>
      </c>
      <c r="C24" s="653" t="s">
        <v>37</v>
      </c>
      <c r="D24" s="653"/>
      <c r="E24" s="653"/>
      <c r="F24" s="653"/>
      <c r="G24" s="653"/>
      <c r="H24" s="183">
        <v>1244000</v>
      </c>
      <c r="I24" s="182"/>
      <c r="J24" s="182"/>
      <c r="K24" s="567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</row>
    <row r="25" spans="1:96" s="10" customFormat="1" ht="15" x14ac:dyDescent="0.25">
      <c r="A25" s="9"/>
      <c r="B25" s="128" t="s">
        <v>38</v>
      </c>
      <c r="C25" s="654" t="s">
        <v>39</v>
      </c>
      <c r="D25" s="655"/>
      <c r="E25" s="655"/>
      <c r="F25" s="655"/>
      <c r="G25" s="656"/>
      <c r="H25" s="183"/>
      <c r="I25" s="182"/>
      <c r="J25" s="182"/>
      <c r="K25" s="567"/>
      <c r="L25" s="9"/>
      <c r="M25" s="9"/>
      <c r="N25" s="9" t="s">
        <v>75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</row>
    <row r="26" spans="1:96" s="10" customFormat="1" ht="15" x14ac:dyDescent="0.25">
      <c r="A26" s="9"/>
      <c r="B26" s="128" t="s">
        <v>40</v>
      </c>
      <c r="C26" s="653" t="s">
        <v>41</v>
      </c>
      <c r="D26" s="653"/>
      <c r="E26" s="653"/>
      <c r="F26" s="653"/>
      <c r="G26" s="654"/>
      <c r="H26" s="183"/>
      <c r="I26" s="182"/>
      <c r="J26" s="182"/>
      <c r="K26" s="567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</row>
    <row r="27" spans="1:96" s="10" customFormat="1" ht="15" x14ac:dyDescent="0.25">
      <c r="A27" s="9"/>
      <c r="B27" s="128" t="s">
        <v>42</v>
      </c>
      <c r="C27" s="653" t="s">
        <v>43</v>
      </c>
      <c r="D27" s="653"/>
      <c r="E27" s="653"/>
      <c r="F27" s="653"/>
      <c r="G27" s="653"/>
      <c r="H27" s="188">
        <v>110000</v>
      </c>
      <c r="I27" s="182">
        <v>110000</v>
      </c>
      <c r="J27" s="182">
        <v>110871</v>
      </c>
      <c r="K27" s="567">
        <f t="shared" si="0"/>
        <v>1.0079181818181817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</row>
    <row r="28" spans="1:96" s="10" customFormat="1" ht="14.25" x14ac:dyDescent="0.2">
      <c r="A28" s="9"/>
      <c r="B28" s="133" t="s">
        <v>44</v>
      </c>
      <c r="C28" s="661" t="s">
        <v>92</v>
      </c>
      <c r="D28" s="661"/>
      <c r="E28" s="661"/>
      <c r="F28" s="661"/>
      <c r="G28" s="661"/>
      <c r="H28" s="187">
        <f>SUM(H22:H27)</f>
        <v>20769000</v>
      </c>
      <c r="I28" s="187">
        <f>SUM(I22:I27)</f>
        <v>12562030</v>
      </c>
      <c r="J28" s="187">
        <f>SUM(J22:J27)</f>
        <v>12557967</v>
      </c>
      <c r="K28" s="570">
        <f t="shared" si="0"/>
        <v>0.99967656501377566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</row>
    <row r="29" spans="1:96" s="10" customFormat="1" ht="15" x14ac:dyDescent="0.25">
      <c r="A29" s="9"/>
      <c r="B29" s="128" t="s">
        <v>45</v>
      </c>
      <c r="C29" s="653" t="s">
        <v>46</v>
      </c>
      <c r="D29" s="653"/>
      <c r="E29" s="653"/>
      <c r="F29" s="653"/>
      <c r="G29" s="653"/>
      <c r="H29" s="183"/>
      <c r="I29" s="182"/>
      <c r="J29" s="182"/>
      <c r="K29" s="567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</row>
    <row r="30" spans="1:96" s="10" customFormat="1" ht="15" x14ac:dyDescent="0.25">
      <c r="A30" s="9"/>
      <c r="B30" s="128" t="s">
        <v>47</v>
      </c>
      <c r="C30" s="653" t="s">
        <v>48</v>
      </c>
      <c r="D30" s="653"/>
      <c r="E30" s="653"/>
      <c r="F30" s="653"/>
      <c r="G30" s="653"/>
      <c r="H30" s="183"/>
      <c r="I30" s="182">
        <v>1950474</v>
      </c>
      <c r="J30" s="182">
        <v>2834955</v>
      </c>
      <c r="K30" s="567">
        <f t="shared" si="0"/>
        <v>1.4534697719631229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</row>
    <row r="31" spans="1:96" s="10" customFormat="1" ht="15" x14ac:dyDescent="0.25">
      <c r="A31" s="9"/>
      <c r="B31" s="128" t="s">
        <v>49</v>
      </c>
      <c r="C31" s="654" t="s">
        <v>50</v>
      </c>
      <c r="D31" s="655"/>
      <c r="E31" s="655"/>
      <c r="F31" s="655"/>
      <c r="G31" s="656"/>
      <c r="H31" s="183">
        <v>325000</v>
      </c>
      <c r="I31" s="182">
        <v>272000</v>
      </c>
      <c r="J31" s="182">
        <v>708494</v>
      </c>
      <c r="K31" s="567">
        <f t="shared" si="0"/>
        <v>2.6047573529411765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</row>
    <row r="32" spans="1:96" s="10" customFormat="1" ht="15" x14ac:dyDescent="0.25">
      <c r="A32" s="9"/>
      <c r="B32" s="128" t="s">
        <v>51</v>
      </c>
      <c r="C32" s="662" t="s">
        <v>52</v>
      </c>
      <c r="D32" s="653"/>
      <c r="E32" s="653"/>
      <c r="F32" s="653"/>
      <c r="G32" s="653"/>
      <c r="H32" s="183">
        <v>4330000</v>
      </c>
      <c r="I32" s="182">
        <v>1287585</v>
      </c>
      <c r="J32" s="182">
        <v>433656</v>
      </c>
      <c r="K32" s="567">
        <f t="shared" si="0"/>
        <v>0.33679795896969911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</row>
    <row r="33" spans="1:96" s="10" customFormat="1" ht="15" x14ac:dyDescent="0.25">
      <c r="A33" s="9"/>
      <c r="B33" s="128" t="s">
        <v>53</v>
      </c>
      <c r="C33" s="653" t="s">
        <v>54</v>
      </c>
      <c r="D33" s="653"/>
      <c r="E33" s="653"/>
      <c r="F33" s="653"/>
      <c r="G33" s="653"/>
      <c r="H33" s="183">
        <v>2462000</v>
      </c>
      <c r="I33" s="182">
        <v>2480000</v>
      </c>
      <c r="J33" s="182">
        <v>2665592</v>
      </c>
      <c r="K33" s="567">
        <f t="shared" si="0"/>
        <v>1.0748354838709677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</row>
    <row r="34" spans="1:96" s="10" customFormat="1" ht="15" x14ac:dyDescent="0.25">
      <c r="A34" s="11"/>
      <c r="B34" s="128" t="s">
        <v>55</v>
      </c>
      <c r="C34" s="654" t="s">
        <v>56</v>
      </c>
      <c r="D34" s="655"/>
      <c r="E34" s="655"/>
      <c r="F34" s="655"/>
      <c r="G34" s="656"/>
      <c r="H34" s="183">
        <v>1385088</v>
      </c>
      <c r="I34" s="182">
        <v>1371000</v>
      </c>
      <c r="J34" s="182">
        <v>1365960</v>
      </c>
      <c r="K34" s="567">
        <f t="shared" si="0"/>
        <v>0.99632385120350109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</row>
    <row r="35" spans="1:96" s="10" customFormat="1" ht="15" x14ac:dyDescent="0.25">
      <c r="A35" s="9"/>
      <c r="B35" s="128" t="s">
        <v>57</v>
      </c>
      <c r="C35" s="654" t="s">
        <v>58</v>
      </c>
      <c r="D35" s="655"/>
      <c r="E35" s="655"/>
      <c r="F35" s="655"/>
      <c r="G35" s="656"/>
      <c r="H35" s="189"/>
      <c r="I35" s="182"/>
      <c r="J35" s="182">
        <v>38</v>
      </c>
      <c r="K35" s="56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</row>
    <row r="36" spans="1:96" s="10" customFormat="1" ht="15" x14ac:dyDescent="0.25">
      <c r="A36" s="9"/>
      <c r="B36" s="128" t="s">
        <v>59</v>
      </c>
      <c r="C36" s="654" t="s">
        <v>60</v>
      </c>
      <c r="D36" s="655"/>
      <c r="E36" s="655"/>
      <c r="F36" s="655"/>
      <c r="G36" s="656"/>
      <c r="H36" s="183">
        <v>1228000</v>
      </c>
      <c r="I36" s="182">
        <v>1031468</v>
      </c>
      <c r="J36" s="182">
        <v>149998</v>
      </c>
      <c r="K36" s="567">
        <f t="shared" si="0"/>
        <v>0.14542186475974048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</row>
    <row r="37" spans="1:96" ht="14.25" x14ac:dyDescent="0.2">
      <c r="B37" s="133" t="s">
        <v>61</v>
      </c>
      <c r="C37" s="661" t="s">
        <v>62</v>
      </c>
      <c r="D37" s="661"/>
      <c r="E37" s="661"/>
      <c r="F37" s="661"/>
      <c r="G37" s="661"/>
      <c r="H37" s="186">
        <f>SUM(H29:H36)</f>
        <v>9730088</v>
      </c>
      <c r="I37" s="186">
        <f t="shared" ref="I37:J37" si="2">SUM(I29:I36)</f>
        <v>8392527</v>
      </c>
      <c r="J37" s="186">
        <f t="shared" si="2"/>
        <v>8158693</v>
      </c>
      <c r="K37" s="570">
        <f t="shared" si="0"/>
        <v>0.97213783166857848</v>
      </c>
    </row>
    <row r="38" spans="1:96" ht="15" x14ac:dyDescent="0.2">
      <c r="B38" s="133" t="s">
        <v>63</v>
      </c>
      <c r="C38" s="661" t="s">
        <v>64</v>
      </c>
      <c r="D38" s="661"/>
      <c r="E38" s="661"/>
      <c r="F38" s="661"/>
      <c r="G38" s="661"/>
      <c r="H38" s="183">
        <v>0</v>
      </c>
      <c r="I38" s="182">
        <v>51181</v>
      </c>
      <c r="J38" s="182">
        <v>51181</v>
      </c>
      <c r="K38" s="567">
        <f t="shared" si="0"/>
        <v>1</v>
      </c>
    </row>
    <row r="39" spans="1:96" ht="15" x14ac:dyDescent="0.2">
      <c r="B39" s="133" t="s">
        <v>65</v>
      </c>
      <c r="C39" s="650" t="s">
        <v>199</v>
      </c>
      <c r="D39" s="651"/>
      <c r="E39" s="651"/>
      <c r="F39" s="651"/>
      <c r="G39" s="652"/>
      <c r="H39" s="187">
        <v>0</v>
      </c>
      <c r="I39" s="182">
        <v>307715</v>
      </c>
      <c r="J39" s="182">
        <v>307715</v>
      </c>
      <c r="K39" s="567">
        <f t="shared" si="0"/>
        <v>1</v>
      </c>
    </row>
    <row r="40" spans="1:96" ht="15" x14ac:dyDescent="0.2">
      <c r="B40" s="130" t="s">
        <v>67</v>
      </c>
      <c r="C40" s="661" t="s">
        <v>200</v>
      </c>
      <c r="D40" s="661"/>
      <c r="E40" s="661"/>
      <c r="F40" s="661"/>
      <c r="G40" s="661"/>
      <c r="H40" s="183">
        <v>0</v>
      </c>
      <c r="I40" s="182"/>
      <c r="J40" s="182"/>
      <c r="K40" s="567"/>
      <c r="O40" s="9" t="s">
        <v>75</v>
      </c>
    </row>
    <row r="41" spans="1:96" ht="14.25" x14ac:dyDescent="0.2">
      <c r="B41" s="130" t="s">
        <v>69</v>
      </c>
      <c r="C41" s="650" t="s">
        <v>201</v>
      </c>
      <c r="D41" s="651"/>
      <c r="E41" s="651"/>
      <c r="F41" s="651"/>
      <c r="G41" s="652"/>
      <c r="H41" s="186">
        <f>SUM(H13+H18+H21+H28+H37+H38+H39+H40)</f>
        <v>65897141</v>
      </c>
      <c r="I41" s="186">
        <f t="shared" ref="I41:J41" si="3">SUM(I13+I18+I21+I28+I37+I38+I39+I40)</f>
        <v>79912811</v>
      </c>
      <c r="J41" s="186">
        <f t="shared" si="3"/>
        <v>79674914</v>
      </c>
      <c r="K41" s="570">
        <f t="shared" si="0"/>
        <v>0.99702304302623013</v>
      </c>
    </row>
    <row r="42" spans="1:96" ht="15" x14ac:dyDescent="0.25">
      <c r="B42" s="128" t="s">
        <v>71</v>
      </c>
      <c r="C42" s="653" t="s">
        <v>70</v>
      </c>
      <c r="D42" s="653"/>
      <c r="E42" s="653"/>
      <c r="F42" s="653"/>
      <c r="G42" s="653"/>
      <c r="H42" s="183">
        <v>41914193</v>
      </c>
      <c r="I42" s="182">
        <v>33809057</v>
      </c>
      <c r="J42" s="182">
        <v>33809057</v>
      </c>
      <c r="K42" s="567">
        <f t="shared" si="0"/>
        <v>1</v>
      </c>
    </row>
    <row r="43" spans="1:96" ht="15" x14ac:dyDescent="0.25">
      <c r="B43" s="128" t="s">
        <v>73</v>
      </c>
      <c r="C43" s="654" t="s">
        <v>72</v>
      </c>
      <c r="D43" s="655"/>
      <c r="E43" s="655"/>
      <c r="F43" s="655"/>
      <c r="G43" s="656"/>
      <c r="H43" s="183">
        <v>2283666</v>
      </c>
      <c r="I43" s="182">
        <v>2283666</v>
      </c>
      <c r="J43" s="182">
        <v>2283666</v>
      </c>
      <c r="K43" s="567">
        <f t="shared" si="0"/>
        <v>1</v>
      </c>
    </row>
    <row r="44" spans="1:96" ht="15" x14ac:dyDescent="0.25">
      <c r="B44" s="134" t="s">
        <v>196</v>
      </c>
      <c r="C44" s="654" t="s">
        <v>99</v>
      </c>
      <c r="D44" s="655"/>
      <c r="E44" s="655"/>
      <c r="F44" s="655"/>
      <c r="G44" s="656"/>
      <c r="H44" s="195"/>
      <c r="I44" s="196">
        <v>1135982</v>
      </c>
      <c r="J44" s="196">
        <v>1135982</v>
      </c>
      <c r="K44" s="567">
        <f t="shared" si="0"/>
        <v>1</v>
      </c>
    </row>
    <row r="45" spans="1:96" ht="15.75" thickBot="1" x14ac:dyDescent="0.3">
      <c r="B45" s="134" t="s">
        <v>458</v>
      </c>
      <c r="C45" s="657" t="s">
        <v>202</v>
      </c>
      <c r="D45" s="658"/>
      <c r="E45" s="658"/>
      <c r="F45" s="658"/>
      <c r="G45" s="659"/>
      <c r="H45" s="190">
        <f>SUM(H42:H43)</f>
        <v>44197859</v>
      </c>
      <c r="I45" s="190">
        <f>SUM(I42:I44)</f>
        <v>37228705</v>
      </c>
      <c r="J45" s="190">
        <f>SUM(J42:J44)</f>
        <v>37228705</v>
      </c>
      <c r="K45" s="571">
        <f t="shared" si="0"/>
        <v>1</v>
      </c>
    </row>
    <row r="46" spans="1:96" ht="21.75" customHeight="1" thickBot="1" x14ac:dyDescent="0.25">
      <c r="B46" s="191" t="s">
        <v>459</v>
      </c>
      <c r="C46" s="660" t="s">
        <v>74</v>
      </c>
      <c r="D46" s="660"/>
      <c r="E46" s="660"/>
      <c r="F46" s="660"/>
      <c r="G46" s="660"/>
      <c r="H46" s="192">
        <f>SUM(H41+H45)</f>
        <v>110095000</v>
      </c>
      <c r="I46" s="192">
        <f t="shared" ref="I46:J46" si="4">SUM(I41+I45)</f>
        <v>117141516</v>
      </c>
      <c r="J46" s="192">
        <f t="shared" si="4"/>
        <v>116903619</v>
      </c>
      <c r="K46" s="569">
        <f t="shared" si="0"/>
        <v>0.99796914870044873</v>
      </c>
    </row>
    <row r="47" spans="1:96" x14ac:dyDescent="0.2">
      <c r="H47" s="9" t="s">
        <v>75</v>
      </c>
    </row>
  </sheetData>
  <mergeCells count="42">
    <mergeCell ref="C13:G13"/>
    <mergeCell ref="C14:G14"/>
    <mergeCell ref="C15:G15"/>
    <mergeCell ref="C8:G8"/>
    <mergeCell ref="C9:G9"/>
    <mergeCell ref="C10:G10"/>
    <mergeCell ref="C11:G11"/>
    <mergeCell ref="C12:G12"/>
    <mergeCell ref="B3:K3"/>
    <mergeCell ref="C28:G28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16:G16"/>
    <mergeCell ref="B5:H5"/>
    <mergeCell ref="C7:G7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1:G41"/>
    <mergeCell ref="C42:G42"/>
    <mergeCell ref="C43:G43"/>
    <mergeCell ref="C45:G45"/>
    <mergeCell ref="C46:G46"/>
    <mergeCell ref="C44:G44"/>
  </mergeCells>
  <phoneticPr fontId="3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4"/>
  <sheetViews>
    <sheetView topLeftCell="B4" zoomScale="120" zoomScaleNormal="120" workbookViewId="0">
      <selection activeCell="C7" sqref="C7"/>
    </sheetView>
  </sheetViews>
  <sheetFormatPr defaultRowHeight="12.75" x14ac:dyDescent="0.25"/>
  <cols>
    <col min="1" max="1" width="0.42578125" style="7" hidden="1" customWidth="1"/>
    <col min="2" max="2" width="4.7109375" style="7" customWidth="1"/>
    <col min="3" max="3" width="9.5703125" style="7" customWidth="1"/>
    <col min="4" max="4" width="41.28515625" style="7" customWidth="1"/>
    <col min="5" max="5" width="17.5703125" style="7" customWidth="1"/>
    <col min="6" max="6" width="19.140625" style="7" customWidth="1"/>
    <col min="7" max="7" width="14.7109375" style="7" customWidth="1"/>
    <col min="8" max="256" width="9.140625" style="7"/>
    <col min="257" max="257" width="0" style="7" hidden="1" customWidth="1"/>
    <col min="258" max="258" width="4.7109375" style="7" customWidth="1"/>
    <col min="259" max="259" width="11.42578125" style="7" customWidth="1"/>
    <col min="260" max="260" width="41.28515625" style="7" customWidth="1"/>
    <col min="261" max="261" width="17.140625" style="7" customWidth="1"/>
    <col min="262" max="512" width="9.140625" style="7"/>
    <col min="513" max="513" width="0" style="7" hidden="1" customWidth="1"/>
    <col min="514" max="514" width="4.7109375" style="7" customWidth="1"/>
    <col min="515" max="515" width="11.42578125" style="7" customWidth="1"/>
    <col min="516" max="516" width="41.28515625" style="7" customWidth="1"/>
    <col min="517" max="517" width="17.140625" style="7" customWidth="1"/>
    <col min="518" max="768" width="9.140625" style="7"/>
    <col min="769" max="769" width="0" style="7" hidden="1" customWidth="1"/>
    <col min="770" max="770" width="4.7109375" style="7" customWidth="1"/>
    <col min="771" max="771" width="11.42578125" style="7" customWidth="1"/>
    <col min="772" max="772" width="41.28515625" style="7" customWidth="1"/>
    <col min="773" max="773" width="17.140625" style="7" customWidth="1"/>
    <col min="774" max="1024" width="9.140625" style="7"/>
    <col min="1025" max="1025" width="0" style="7" hidden="1" customWidth="1"/>
    <col min="1026" max="1026" width="4.7109375" style="7" customWidth="1"/>
    <col min="1027" max="1027" width="11.42578125" style="7" customWidth="1"/>
    <col min="1028" max="1028" width="41.28515625" style="7" customWidth="1"/>
    <col min="1029" max="1029" width="17.140625" style="7" customWidth="1"/>
    <col min="1030" max="1280" width="9.140625" style="7"/>
    <col min="1281" max="1281" width="0" style="7" hidden="1" customWidth="1"/>
    <col min="1282" max="1282" width="4.7109375" style="7" customWidth="1"/>
    <col min="1283" max="1283" width="11.42578125" style="7" customWidth="1"/>
    <col min="1284" max="1284" width="41.28515625" style="7" customWidth="1"/>
    <col min="1285" max="1285" width="17.140625" style="7" customWidth="1"/>
    <col min="1286" max="1536" width="9.140625" style="7"/>
    <col min="1537" max="1537" width="0" style="7" hidden="1" customWidth="1"/>
    <col min="1538" max="1538" width="4.7109375" style="7" customWidth="1"/>
    <col min="1539" max="1539" width="11.42578125" style="7" customWidth="1"/>
    <col min="1540" max="1540" width="41.28515625" style="7" customWidth="1"/>
    <col min="1541" max="1541" width="17.140625" style="7" customWidth="1"/>
    <col min="1542" max="1792" width="9.140625" style="7"/>
    <col min="1793" max="1793" width="0" style="7" hidden="1" customWidth="1"/>
    <col min="1794" max="1794" width="4.7109375" style="7" customWidth="1"/>
    <col min="1795" max="1795" width="11.42578125" style="7" customWidth="1"/>
    <col min="1796" max="1796" width="41.28515625" style="7" customWidth="1"/>
    <col min="1797" max="1797" width="17.140625" style="7" customWidth="1"/>
    <col min="1798" max="2048" width="9.140625" style="7"/>
    <col min="2049" max="2049" width="0" style="7" hidden="1" customWidth="1"/>
    <col min="2050" max="2050" width="4.7109375" style="7" customWidth="1"/>
    <col min="2051" max="2051" width="11.42578125" style="7" customWidth="1"/>
    <col min="2052" max="2052" width="41.28515625" style="7" customWidth="1"/>
    <col min="2053" max="2053" width="17.140625" style="7" customWidth="1"/>
    <col min="2054" max="2304" width="9.140625" style="7"/>
    <col min="2305" max="2305" width="0" style="7" hidden="1" customWidth="1"/>
    <col min="2306" max="2306" width="4.7109375" style="7" customWidth="1"/>
    <col min="2307" max="2307" width="11.42578125" style="7" customWidth="1"/>
    <col min="2308" max="2308" width="41.28515625" style="7" customWidth="1"/>
    <col min="2309" max="2309" width="17.140625" style="7" customWidth="1"/>
    <col min="2310" max="2560" width="9.140625" style="7"/>
    <col min="2561" max="2561" width="0" style="7" hidden="1" customWidth="1"/>
    <col min="2562" max="2562" width="4.7109375" style="7" customWidth="1"/>
    <col min="2563" max="2563" width="11.42578125" style="7" customWidth="1"/>
    <col min="2564" max="2564" width="41.28515625" style="7" customWidth="1"/>
    <col min="2565" max="2565" width="17.140625" style="7" customWidth="1"/>
    <col min="2566" max="2816" width="9.140625" style="7"/>
    <col min="2817" max="2817" width="0" style="7" hidden="1" customWidth="1"/>
    <col min="2818" max="2818" width="4.7109375" style="7" customWidth="1"/>
    <col min="2819" max="2819" width="11.42578125" style="7" customWidth="1"/>
    <col min="2820" max="2820" width="41.28515625" style="7" customWidth="1"/>
    <col min="2821" max="2821" width="17.140625" style="7" customWidth="1"/>
    <col min="2822" max="3072" width="9.140625" style="7"/>
    <col min="3073" max="3073" width="0" style="7" hidden="1" customWidth="1"/>
    <col min="3074" max="3074" width="4.7109375" style="7" customWidth="1"/>
    <col min="3075" max="3075" width="11.42578125" style="7" customWidth="1"/>
    <col min="3076" max="3076" width="41.28515625" style="7" customWidth="1"/>
    <col min="3077" max="3077" width="17.140625" style="7" customWidth="1"/>
    <col min="3078" max="3328" width="9.140625" style="7"/>
    <col min="3329" max="3329" width="0" style="7" hidden="1" customWidth="1"/>
    <col min="3330" max="3330" width="4.7109375" style="7" customWidth="1"/>
    <col min="3331" max="3331" width="11.42578125" style="7" customWidth="1"/>
    <col min="3332" max="3332" width="41.28515625" style="7" customWidth="1"/>
    <col min="3333" max="3333" width="17.140625" style="7" customWidth="1"/>
    <col min="3334" max="3584" width="9.140625" style="7"/>
    <col min="3585" max="3585" width="0" style="7" hidden="1" customWidth="1"/>
    <col min="3586" max="3586" width="4.7109375" style="7" customWidth="1"/>
    <col min="3587" max="3587" width="11.42578125" style="7" customWidth="1"/>
    <col min="3588" max="3588" width="41.28515625" style="7" customWidth="1"/>
    <col min="3589" max="3589" width="17.140625" style="7" customWidth="1"/>
    <col min="3590" max="3840" width="9.140625" style="7"/>
    <col min="3841" max="3841" width="0" style="7" hidden="1" customWidth="1"/>
    <col min="3842" max="3842" width="4.7109375" style="7" customWidth="1"/>
    <col min="3843" max="3843" width="11.42578125" style="7" customWidth="1"/>
    <col min="3844" max="3844" width="41.28515625" style="7" customWidth="1"/>
    <col min="3845" max="3845" width="17.140625" style="7" customWidth="1"/>
    <col min="3846" max="4096" width="9.140625" style="7"/>
    <col min="4097" max="4097" width="0" style="7" hidden="1" customWidth="1"/>
    <col min="4098" max="4098" width="4.7109375" style="7" customWidth="1"/>
    <col min="4099" max="4099" width="11.42578125" style="7" customWidth="1"/>
    <col min="4100" max="4100" width="41.28515625" style="7" customWidth="1"/>
    <col min="4101" max="4101" width="17.140625" style="7" customWidth="1"/>
    <col min="4102" max="4352" width="9.140625" style="7"/>
    <col min="4353" max="4353" width="0" style="7" hidden="1" customWidth="1"/>
    <col min="4354" max="4354" width="4.7109375" style="7" customWidth="1"/>
    <col min="4355" max="4355" width="11.42578125" style="7" customWidth="1"/>
    <col min="4356" max="4356" width="41.28515625" style="7" customWidth="1"/>
    <col min="4357" max="4357" width="17.140625" style="7" customWidth="1"/>
    <col min="4358" max="4608" width="9.140625" style="7"/>
    <col min="4609" max="4609" width="0" style="7" hidden="1" customWidth="1"/>
    <col min="4610" max="4610" width="4.7109375" style="7" customWidth="1"/>
    <col min="4611" max="4611" width="11.42578125" style="7" customWidth="1"/>
    <col min="4612" max="4612" width="41.28515625" style="7" customWidth="1"/>
    <col min="4613" max="4613" width="17.140625" style="7" customWidth="1"/>
    <col min="4614" max="4864" width="9.140625" style="7"/>
    <col min="4865" max="4865" width="0" style="7" hidden="1" customWidth="1"/>
    <col min="4866" max="4866" width="4.7109375" style="7" customWidth="1"/>
    <col min="4867" max="4867" width="11.42578125" style="7" customWidth="1"/>
    <col min="4868" max="4868" width="41.28515625" style="7" customWidth="1"/>
    <col min="4869" max="4869" width="17.140625" style="7" customWidth="1"/>
    <col min="4870" max="5120" width="9.140625" style="7"/>
    <col min="5121" max="5121" width="0" style="7" hidden="1" customWidth="1"/>
    <col min="5122" max="5122" width="4.7109375" style="7" customWidth="1"/>
    <col min="5123" max="5123" width="11.42578125" style="7" customWidth="1"/>
    <col min="5124" max="5124" width="41.28515625" style="7" customWidth="1"/>
    <col min="5125" max="5125" width="17.140625" style="7" customWidth="1"/>
    <col min="5126" max="5376" width="9.140625" style="7"/>
    <col min="5377" max="5377" width="0" style="7" hidden="1" customWidth="1"/>
    <col min="5378" max="5378" width="4.7109375" style="7" customWidth="1"/>
    <col min="5379" max="5379" width="11.42578125" style="7" customWidth="1"/>
    <col min="5380" max="5380" width="41.28515625" style="7" customWidth="1"/>
    <col min="5381" max="5381" width="17.140625" style="7" customWidth="1"/>
    <col min="5382" max="5632" width="9.140625" style="7"/>
    <col min="5633" max="5633" width="0" style="7" hidden="1" customWidth="1"/>
    <col min="5634" max="5634" width="4.7109375" style="7" customWidth="1"/>
    <col min="5635" max="5635" width="11.42578125" style="7" customWidth="1"/>
    <col min="5636" max="5636" width="41.28515625" style="7" customWidth="1"/>
    <col min="5637" max="5637" width="17.140625" style="7" customWidth="1"/>
    <col min="5638" max="5888" width="9.140625" style="7"/>
    <col min="5889" max="5889" width="0" style="7" hidden="1" customWidth="1"/>
    <col min="5890" max="5890" width="4.7109375" style="7" customWidth="1"/>
    <col min="5891" max="5891" width="11.42578125" style="7" customWidth="1"/>
    <col min="5892" max="5892" width="41.28515625" style="7" customWidth="1"/>
    <col min="5893" max="5893" width="17.140625" style="7" customWidth="1"/>
    <col min="5894" max="6144" width="9.140625" style="7"/>
    <col min="6145" max="6145" width="0" style="7" hidden="1" customWidth="1"/>
    <col min="6146" max="6146" width="4.7109375" style="7" customWidth="1"/>
    <col min="6147" max="6147" width="11.42578125" style="7" customWidth="1"/>
    <col min="6148" max="6148" width="41.28515625" style="7" customWidth="1"/>
    <col min="6149" max="6149" width="17.140625" style="7" customWidth="1"/>
    <col min="6150" max="6400" width="9.140625" style="7"/>
    <col min="6401" max="6401" width="0" style="7" hidden="1" customWidth="1"/>
    <col min="6402" max="6402" width="4.7109375" style="7" customWidth="1"/>
    <col min="6403" max="6403" width="11.42578125" style="7" customWidth="1"/>
    <col min="6404" max="6404" width="41.28515625" style="7" customWidth="1"/>
    <col min="6405" max="6405" width="17.140625" style="7" customWidth="1"/>
    <col min="6406" max="6656" width="9.140625" style="7"/>
    <col min="6657" max="6657" width="0" style="7" hidden="1" customWidth="1"/>
    <col min="6658" max="6658" width="4.7109375" style="7" customWidth="1"/>
    <col min="6659" max="6659" width="11.42578125" style="7" customWidth="1"/>
    <col min="6660" max="6660" width="41.28515625" style="7" customWidth="1"/>
    <col min="6661" max="6661" width="17.140625" style="7" customWidth="1"/>
    <col min="6662" max="6912" width="9.140625" style="7"/>
    <col min="6913" max="6913" width="0" style="7" hidden="1" customWidth="1"/>
    <col min="6914" max="6914" width="4.7109375" style="7" customWidth="1"/>
    <col min="6915" max="6915" width="11.42578125" style="7" customWidth="1"/>
    <col min="6916" max="6916" width="41.28515625" style="7" customWidth="1"/>
    <col min="6917" max="6917" width="17.140625" style="7" customWidth="1"/>
    <col min="6918" max="7168" width="9.140625" style="7"/>
    <col min="7169" max="7169" width="0" style="7" hidden="1" customWidth="1"/>
    <col min="7170" max="7170" width="4.7109375" style="7" customWidth="1"/>
    <col min="7171" max="7171" width="11.42578125" style="7" customWidth="1"/>
    <col min="7172" max="7172" width="41.28515625" style="7" customWidth="1"/>
    <col min="7173" max="7173" width="17.140625" style="7" customWidth="1"/>
    <col min="7174" max="7424" width="9.140625" style="7"/>
    <col min="7425" max="7425" width="0" style="7" hidden="1" customWidth="1"/>
    <col min="7426" max="7426" width="4.7109375" style="7" customWidth="1"/>
    <col min="7427" max="7427" width="11.42578125" style="7" customWidth="1"/>
    <col min="7428" max="7428" width="41.28515625" style="7" customWidth="1"/>
    <col min="7429" max="7429" width="17.140625" style="7" customWidth="1"/>
    <col min="7430" max="7680" width="9.140625" style="7"/>
    <col min="7681" max="7681" width="0" style="7" hidden="1" customWidth="1"/>
    <col min="7682" max="7682" width="4.7109375" style="7" customWidth="1"/>
    <col min="7683" max="7683" width="11.42578125" style="7" customWidth="1"/>
    <col min="7684" max="7684" width="41.28515625" style="7" customWidth="1"/>
    <col min="7685" max="7685" width="17.140625" style="7" customWidth="1"/>
    <col min="7686" max="7936" width="9.140625" style="7"/>
    <col min="7937" max="7937" width="0" style="7" hidden="1" customWidth="1"/>
    <col min="7938" max="7938" width="4.7109375" style="7" customWidth="1"/>
    <col min="7939" max="7939" width="11.42578125" style="7" customWidth="1"/>
    <col min="7940" max="7940" width="41.28515625" style="7" customWidth="1"/>
    <col min="7941" max="7941" width="17.140625" style="7" customWidth="1"/>
    <col min="7942" max="8192" width="9.140625" style="7"/>
    <col min="8193" max="8193" width="0" style="7" hidden="1" customWidth="1"/>
    <col min="8194" max="8194" width="4.7109375" style="7" customWidth="1"/>
    <col min="8195" max="8195" width="11.42578125" style="7" customWidth="1"/>
    <col min="8196" max="8196" width="41.28515625" style="7" customWidth="1"/>
    <col min="8197" max="8197" width="17.140625" style="7" customWidth="1"/>
    <col min="8198" max="8448" width="9.140625" style="7"/>
    <col min="8449" max="8449" width="0" style="7" hidden="1" customWidth="1"/>
    <col min="8450" max="8450" width="4.7109375" style="7" customWidth="1"/>
    <col min="8451" max="8451" width="11.42578125" style="7" customWidth="1"/>
    <col min="8452" max="8452" width="41.28515625" style="7" customWidth="1"/>
    <col min="8453" max="8453" width="17.140625" style="7" customWidth="1"/>
    <col min="8454" max="8704" width="9.140625" style="7"/>
    <col min="8705" max="8705" width="0" style="7" hidden="1" customWidth="1"/>
    <col min="8706" max="8706" width="4.7109375" style="7" customWidth="1"/>
    <col min="8707" max="8707" width="11.42578125" style="7" customWidth="1"/>
    <col min="8708" max="8708" width="41.28515625" style="7" customWidth="1"/>
    <col min="8709" max="8709" width="17.140625" style="7" customWidth="1"/>
    <col min="8710" max="8960" width="9.140625" style="7"/>
    <col min="8961" max="8961" width="0" style="7" hidden="1" customWidth="1"/>
    <col min="8962" max="8962" width="4.7109375" style="7" customWidth="1"/>
    <col min="8963" max="8963" width="11.42578125" style="7" customWidth="1"/>
    <col min="8964" max="8964" width="41.28515625" style="7" customWidth="1"/>
    <col min="8965" max="8965" width="17.140625" style="7" customWidth="1"/>
    <col min="8966" max="9216" width="9.140625" style="7"/>
    <col min="9217" max="9217" width="0" style="7" hidden="1" customWidth="1"/>
    <col min="9218" max="9218" width="4.7109375" style="7" customWidth="1"/>
    <col min="9219" max="9219" width="11.42578125" style="7" customWidth="1"/>
    <col min="9220" max="9220" width="41.28515625" style="7" customWidth="1"/>
    <col min="9221" max="9221" width="17.140625" style="7" customWidth="1"/>
    <col min="9222" max="9472" width="9.140625" style="7"/>
    <col min="9473" max="9473" width="0" style="7" hidden="1" customWidth="1"/>
    <col min="9474" max="9474" width="4.7109375" style="7" customWidth="1"/>
    <col min="9475" max="9475" width="11.42578125" style="7" customWidth="1"/>
    <col min="9476" max="9476" width="41.28515625" style="7" customWidth="1"/>
    <col min="9477" max="9477" width="17.140625" style="7" customWidth="1"/>
    <col min="9478" max="9728" width="9.140625" style="7"/>
    <col min="9729" max="9729" width="0" style="7" hidden="1" customWidth="1"/>
    <col min="9730" max="9730" width="4.7109375" style="7" customWidth="1"/>
    <col min="9731" max="9731" width="11.42578125" style="7" customWidth="1"/>
    <col min="9732" max="9732" width="41.28515625" style="7" customWidth="1"/>
    <col min="9733" max="9733" width="17.140625" style="7" customWidth="1"/>
    <col min="9734" max="9984" width="9.140625" style="7"/>
    <col min="9985" max="9985" width="0" style="7" hidden="1" customWidth="1"/>
    <col min="9986" max="9986" width="4.7109375" style="7" customWidth="1"/>
    <col min="9987" max="9987" width="11.42578125" style="7" customWidth="1"/>
    <col min="9988" max="9988" width="41.28515625" style="7" customWidth="1"/>
    <col min="9989" max="9989" width="17.140625" style="7" customWidth="1"/>
    <col min="9990" max="10240" width="9.140625" style="7"/>
    <col min="10241" max="10241" width="0" style="7" hidden="1" customWidth="1"/>
    <col min="10242" max="10242" width="4.7109375" style="7" customWidth="1"/>
    <col min="10243" max="10243" width="11.42578125" style="7" customWidth="1"/>
    <col min="10244" max="10244" width="41.28515625" style="7" customWidth="1"/>
    <col min="10245" max="10245" width="17.140625" style="7" customWidth="1"/>
    <col min="10246" max="10496" width="9.140625" style="7"/>
    <col min="10497" max="10497" width="0" style="7" hidden="1" customWidth="1"/>
    <col min="10498" max="10498" width="4.7109375" style="7" customWidth="1"/>
    <col min="10499" max="10499" width="11.42578125" style="7" customWidth="1"/>
    <col min="10500" max="10500" width="41.28515625" style="7" customWidth="1"/>
    <col min="10501" max="10501" width="17.140625" style="7" customWidth="1"/>
    <col min="10502" max="10752" width="9.140625" style="7"/>
    <col min="10753" max="10753" width="0" style="7" hidden="1" customWidth="1"/>
    <col min="10754" max="10754" width="4.7109375" style="7" customWidth="1"/>
    <col min="10755" max="10755" width="11.42578125" style="7" customWidth="1"/>
    <col min="10756" max="10756" width="41.28515625" style="7" customWidth="1"/>
    <col min="10757" max="10757" width="17.140625" style="7" customWidth="1"/>
    <col min="10758" max="11008" width="9.140625" style="7"/>
    <col min="11009" max="11009" width="0" style="7" hidden="1" customWidth="1"/>
    <col min="11010" max="11010" width="4.7109375" style="7" customWidth="1"/>
    <col min="11011" max="11011" width="11.42578125" style="7" customWidth="1"/>
    <col min="11012" max="11012" width="41.28515625" style="7" customWidth="1"/>
    <col min="11013" max="11013" width="17.140625" style="7" customWidth="1"/>
    <col min="11014" max="11264" width="9.140625" style="7"/>
    <col min="11265" max="11265" width="0" style="7" hidden="1" customWidth="1"/>
    <col min="11266" max="11266" width="4.7109375" style="7" customWidth="1"/>
    <col min="11267" max="11267" width="11.42578125" style="7" customWidth="1"/>
    <col min="11268" max="11268" width="41.28515625" style="7" customWidth="1"/>
    <col min="11269" max="11269" width="17.140625" style="7" customWidth="1"/>
    <col min="11270" max="11520" width="9.140625" style="7"/>
    <col min="11521" max="11521" width="0" style="7" hidden="1" customWidth="1"/>
    <col min="11522" max="11522" width="4.7109375" style="7" customWidth="1"/>
    <col min="11523" max="11523" width="11.42578125" style="7" customWidth="1"/>
    <col min="11524" max="11524" width="41.28515625" style="7" customWidth="1"/>
    <col min="11525" max="11525" width="17.140625" style="7" customWidth="1"/>
    <col min="11526" max="11776" width="9.140625" style="7"/>
    <col min="11777" max="11777" width="0" style="7" hidden="1" customWidth="1"/>
    <col min="11778" max="11778" width="4.7109375" style="7" customWidth="1"/>
    <col min="11779" max="11779" width="11.42578125" style="7" customWidth="1"/>
    <col min="11780" max="11780" width="41.28515625" style="7" customWidth="1"/>
    <col min="11781" max="11781" width="17.140625" style="7" customWidth="1"/>
    <col min="11782" max="12032" width="9.140625" style="7"/>
    <col min="12033" max="12033" width="0" style="7" hidden="1" customWidth="1"/>
    <col min="12034" max="12034" width="4.7109375" style="7" customWidth="1"/>
    <col min="12035" max="12035" width="11.42578125" style="7" customWidth="1"/>
    <col min="12036" max="12036" width="41.28515625" style="7" customWidth="1"/>
    <col min="12037" max="12037" width="17.140625" style="7" customWidth="1"/>
    <col min="12038" max="12288" width="9.140625" style="7"/>
    <col min="12289" max="12289" width="0" style="7" hidden="1" customWidth="1"/>
    <col min="12290" max="12290" width="4.7109375" style="7" customWidth="1"/>
    <col min="12291" max="12291" width="11.42578125" style="7" customWidth="1"/>
    <col min="12292" max="12292" width="41.28515625" style="7" customWidth="1"/>
    <col min="12293" max="12293" width="17.140625" style="7" customWidth="1"/>
    <col min="12294" max="12544" width="9.140625" style="7"/>
    <col min="12545" max="12545" width="0" style="7" hidden="1" customWidth="1"/>
    <col min="12546" max="12546" width="4.7109375" style="7" customWidth="1"/>
    <col min="12547" max="12547" width="11.42578125" style="7" customWidth="1"/>
    <col min="12548" max="12548" width="41.28515625" style="7" customWidth="1"/>
    <col min="12549" max="12549" width="17.140625" style="7" customWidth="1"/>
    <col min="12550" max="12800" width="9.140625" style="7"/>
    <col min="12801" max="12801" width="0" style="7" hidden="1" customWidth="1"/>
    <col min="12802" max="12802" width="4.7109375" style="7" customWidth="1"/>
    <col min="12803" max="12803" width="11.42578125" style="7" customWidth="1"/>
    <col min="12804" max="12804" width="41.28515625" style="7" customWidth="1"/>
    <col min="12805" max="12805" width="17.140625" style="7" customWidth="1"/>
    <col min="12806" max="13056" width="9.140625" style="7"/>
    <col min="13057" max="13057" width="0" style="7" hidden="1" customWidth="1"/>
    <col min="13058" max="13058" width="4.7109375" style="7" customWidth="1"/>
    <col min="13059" max="13059" width="11.42578125" style="7" customWidth="1"/>
    <col min="13060" max="13060" width="41.28515625" style="7" customWidth="1"/>
    <col min="13061" max="13061" width="17.140625" style="7" customWidth="1"/>
    <col min="13062" max="13312" width="9.140625" style="7"/>
    <col min="13313" max="13313" width="0" style="7" hidden="1" customWidth="1"/>
    <col min="13314" max="13314" width="4.7109375" style="7" customWidth="1"/>
    <col min="13315" max="13315" width="11.42578125" style="7" customWidth="1"/>
    <col min="13316" max="13316" width="41.28515625" style="7" customWidth="1"/>
    <col min="13317" max="13317" width="17.140625" style="7" customWidth="1"/>
    <col min="13318" max="13568" width="9.140625" style="7"/>
    <col min="13569" max="13569" width="0" style="7" hidden="1" customWidth="1"/>
    <col min="13570" max="13570" width="4.7109375" style="7" customWidth="1"/>
    <col min="13571" max="13571" width="11.42578125" style="7" customWidth="1"/>
    <col min="13572" max="13572" width="41.28515625" style="7" customWidth="1"/>
    <col min="13573" max="13573" width="17.140625" style="7" customWidth="1"/>
    <col min="13574" max="13824" width="9.140625" style="7"/>
    <col min="13825" max="13825" width="0" style="7" hidden="1" customWidth="1"/>
    <col min="13826" max="13826" width="4.7109375" style="7" customWidth="1"/>
    <col min="13827" max="13827" width="11.42578125" style="7" customWidth="1"/>
    <col min="13828" max="13828" width="41.28515625" style="7" customWidth="1"/>
    <col min="13829" max="13829" width="17.140625" style="7" customWidth="1"/>
    <col min="13830" max="14080" width="9.140625" style="7"/>
    <col min="14081" max="14081" width="0" style="7" hidden="1" customWidth="1"/>
    <col min="14082" max="14082" width="4.7109375" style="7" customWidth="1"/>
    <col min="14083" max="14083" width="11.42578125" style="7" customWidth="1"/>
    <col min="14084" max="14084" width="41.28515625" style="7" customWidth="1"/>
    <col min="14085" max="14085" width="17.140625" style="7" customWidth="1"/>
    <col min="14086" max="14336" width="9.140625" style="7"/>
    <col min="14337" max="14337" width="0" style="7" hidden="1" customWidth="1"/>
    <col min="14338" max="14338" width="4.7109375" style="7" customWidth="1"/>
    <col min="14339" max="14339" width="11.42578125" style="7" customWidth="1"/>
    <col min="14340" max="14340" width="41.28515625" style="7" customWidth="1"/>
    <col min="14341" max="14341" width="17.140625" style="7" customWidth="1"/>
    <col min="14342" max="14592" width="9.140625" style="7"/>
    <col min="14593" max="14593" width="0" style="7" hidden="1" customWidth="1"/>
    <col min="14594" max="14594" width="4.7109375" style="7" customWidth="1"/>
    <col min="14595" max="14595" width="11.42578125" style="7" customWidth="1"/>
    <col min="14596" max="14596" width="41.28515625" style="7" customWidth="1"/>
    <col min="14597" max="14597" width="17.140625" style="7" customWidth="1"/>
    <col min="14598" max="14848" width="9.140625" style="7"/>
    <col min="14849" max="14849" width="0" style="7" hidden="1" customWidth="1"/>
    <col min="14850" max="14850" width="4.7109375" style="7" customWidth="1"/>
    <col min="14851" max="14851" width="11.42578125" style="7" customWidth="1"/>
    <col min="14852" max="14852" width="41.28515625" style="7" customWidth="1"/>
    <col min="14853" max="14853" width="17.140625" style="7" customWidth="1"/>
    <col min="14854" max="15104" width="9.140625" style="7"/>
    <col min="15105" max="15105" width="0" style="7" hidden="1" customWidth="1"/>
    <col min="15106" max="15106" width="4.7109375" style="7" customWidth="1"/>
    <col min="15107" max="15107" width="11.42578125" style="7" customWidth="1"/>
    <col min="15108" max="15108" width="41.28515625" style="7" customWidth="1"/>
    <col min="15109" max="15109" width="17.140625" style="7" customWidth="1"/>
    <col min="15110" max="15360" width="9.140625" style="7"/>
    <col min="15361" max="15361" width="0" style="7" hidden="1" customWidth="1"/>
    <col min="15362" max="15362" width="4.7109375" style="7" customWidth="1"/>
    <col min="15363" max="15363" width="11.42578125" style="7" customWidth="1"/>
    <col min="15364" max="15364" width="41.28515625" style="7" customWidth="1"/>
    <col min="15365" max="15365" width="17.140625" style="7" customWidth="1"/>
    <col min="15366" max="15616" width="9.140625" style="7"/>
    <col min="15617" max="15617" width="0" style="7" hidden="1" customWidth="1"/>
    <col min="15618" max="15618" width="4.7109375" style="7" customWidth="1"/>
    <col min="15619" max="15619" width="11.42578125" style="7" customWidth="1"/>
    <col min="15620" max="15620" width="41.28515625" style="7" customWidth="1"/>
    <col min="15621" max="15621" width="17.140625" style="7" customWidth="1"/>
    <col min="15622" max="15872" width="9.140625" style="7"/>
    <col min="15873" max="15873" width="0" style="7" hidden="1" customWidth="1"/>
    <col min="15874" max="15874" width="4.7109375" style="7" customWidth="1"/>
    <col min="15875" max="15875" width="11.42578125" style="7" customWidth="1"/>
    <col min="15876" max="15876" width="41.28515625" style="7" customWidth="1"/>
    <col min="15877" max="15877" width="17.140625" style="7" customWidth="1"/>
    <col min="15878" max="16128" width="9.140625" style="7"/>
    <col min="16129" max="16129" width="0" style="7" hidden="1" customWidth="1"/>
    <col min="16130" max="16130" width="4.7109375" style="7" customWidth="1"/>
    <col min="16131" max="16131" width="11.42578125" style="7" customWidth="1"/>
    <col min="16132" max="16132" width="41.28515625" style="7" customWidth="1"/>
    <col min="16133" max="16133" width="17.140625" style="7" customWidth="1"/>
    <col min="16134" max="16384" width="9.140625" style="7"/>
  </cols>
  <sheetData>
    <row r="1" spans="3:11" hidden="1" x14ac:dyDescent="0.25"/>
    <row r="2" spans="3:11" hidden="1" x14ac:dyDescent="0.25"/>
    <row r="3" spans="3:11" hidden="1" x14ac:dyDescent="0.25"/>
    <row r="4" spans="3:11" ht="15.75" customHeight="1" x14ac:dyDescent="0.25"/>
    <row r="5" spans="3:11" ht="15.75" x14ac:dyDescent="0.25">
      <c r="C5" s="709" t="s">
        <v>779</v>
      </c>
      <c r="D5" s="709"/>
      <c r="E5" s="709"/>
      <c r="F5" s="709"/>
      <c r="G5" s="709"/>
    </row>
    <row r="6" spans="3:11" ht="13.5" hidden="1" customHeight="1" thickBot="1" x14ac:dyDescent="0.3">
      <c r="C6" s="113"/>
      <c r="D6" s="113"/>
      <c r="E6" s="113"/>
    </row>
    <row r="7" spans="3:11" ht="13.5" customHeight="1" x14ac:dyDescent="0.25">
      <c r="C7" s="113"/>
      <c r="D7" s="113"/>
      <c r="E7" s="113"/>
    </row>
    <row r="8" spans="3:11" ht="13.5" customHeight="1" x14ac:dyDescent="0.25">
      <c r="C8" s="709"/>
      <c r="D8" s="709"/>
      <c r="E8" s="709"/>
    </row>
    <row r="9" spans="3:11" ht="13.5" customHeight="1" x14ac:dyDescent="0.25">
      <c r="C9" s="709" t="s">
        <v>723</v>
      </c>
      <c r="D9" s="709"/>
      <c r="E9" s="709"/>
      <c r="F9" s="709"/>
      <c r="G9" s="709"/>
    </row>
    <row r="10" spans="3:11" ht="13.5" customHeight="1" x14ac:dyDescent="0.25"/>
    <row r="11" spans="3:11" ht="13.5" customHeight="1" x14ac:dyDescent="0.25"/>
    <row r="12" spans="3:11" ht="12.75" customHeight="1" thickBot="1" x14ac:dyDescent="0.3">
      <c r="E12" s="41"/>
    </row>
    <row r="13" spans="3:11" s="12" customFormat="1" ht="48" thickBot="1" x14ac:dyDescent="0.3">
      <c r="C13" s="114" t="s">
        <v>80</v>
      </c>
      <c r="D13" s="114" t="s">
        <v>7</v>
      </c>
      <c r="E13" s="232" t="s">
        <v>734</v>
      </c>
      <c r="F13" s="32" t="s">
        <v>735</v>
      </c>
      <c r="G13" s="320" t="s">
        <v>224</v>
      </c>
      <c r="H13" s="221" t="s">
        <v>151</v>
      </c>
    </row>
    <row r="14" spans="3:11" s="13" customFormat="1" ht="27" customHeight="1" x14ac:dyDescent="0.25">
      <c r="C14" s="591" t="s">
        <v>8</v>
      </c>
      <c r="D14" s="587" t="s">
        <v>82</v>
      </c>
      <c r="E14" s="258">
        <v>28695158</v>
      </c>
      <c r="F14" s="258">
        <v>17706669</v>
      </c>
      <c r="G14" s="315">
        <v>0</v>
      </c>
      <c r="H14" s="322">
        <f>G14/F14</f>
        <v>0</v>
      </c>
    </row>
    <row r="15" spans="3:11" s="13" customFormat="1" ht="27" customHeight="1" x14ac:dyDescent="0.25">
      <c r="C15" s="592" t="s">
        <v>10</v>
      </c>
      <c r="D15" s="588" t="s">
        <v>85</v>
      </c>
      <c r="E15" s="256">
        <v>0</v>
      </c>
      <c r="F15" s="253">
        <v>9887965</v>
      </c>
      <c r="G15" s="316">
        <v>0</v>
      </c>
      <c r="H15" s="321">
        <f t="shared" ref="H15:H18" si="0">G15/F15</f>
        <v>0</v>
      </c>
      <c r="K15" s="13" t="s">
        <v>75</v>
      </c>
    </row>
    <row r="16" spans="3:11" s="252" customFormat="1" ht="27" customHeight="1" x14ac:dyDescent="0.25">
      <c r="C16" s="593" t="s">
        <v>12</v>
      </c>
      <c r="D16" s="589" t="s">
        <v>391</v>
      </c>
      <c r="E16" s="257"/>
      <c r="F16" s="254">
        <v>4888102</v>
      </c>
      <c r="G16" s="317">
        <v>0</v>
      </c>
      <c r="H16" s="321">
        <f t="shared" si="0"/>
        <v>0</v>
      </c>
    </row>
    <row r="17" spans="3:10" s="252" customFormat="1" ht="27" customHeight="1" thickBot="1" x14ac:dyDescent="0.3">
      <c r="C17" s="594" t="s">
        <v>14</v>
      </c>
      <c r="D17" s="590" t="s">
        <v>392</v>
      </c>
      <c r="E17" s="259"/>
      <c r="F17" s="255">
        <v>4999863</v>
      </c>
      <c r="G17" s="318">
        <v>0</v>
      </c>
      <c r="H17" s="323">
        <f t="shared" si="0"/>
        <v>0</v>
      </c>
    </row>
    <row r="18" spans="3:10" s="13" customFormat="1" ht="29.25" customHeight="1" thickBot="1" x14ac:dyDescent="0.3">
      <c r="C18" s="730" t="s">
        <v>5</v>
      </c>
      <c r="D18" s="731"/>
      <c r="E18" s="110">
        <f>SUM(E14:E15)</f>
        <v>28695158</v>
      </c>
      <c r="F18" s="536">
        <f>SUM(F14+F15)</f>
        <v>27594634</v>
      </c>
      <c r="G18" s="319">
        <f>SUM(G14:G17)</f>
        <v>0</v>
      </c>
      <c r="H18" s="324">
        <f t="shared" si="0"/>
        <v>0</v>
      </c>
    </row>
    <row r="19" spans="3:10" ht="24" customHeight="1" x14ac:dyDescent="0.25"/>
    <row r="20" spans="3:10" ht="25.5" customHeight="1" x14ac:dyDescent="0.25"/>
    <row r="22" spans="3:10" s="14" customFormat="1" x14ac:dyDescent="0.25">
      <c r="J22" s="136"/>
    </row>
    <row r="26" spans="3:10" s="14" customFormat="1" x14ac:dyDescent="0.25"/>
    <row r="27" spans="3:10" s="14" customFormat="1" x14ac:dyDescent="0.25"/>
    <row r="30" spans="3:10" s="15" customFormat="1" ht="13.5" x14ac:dyDescent="0.25"/>
    <row r="34" s="14" customFormat="1" x14ac:dyDescent="0.25"/>
  </sheetData>
  <mergeCells count="4">
    <mergeCell ref="C8:E8"/>
    <mergeCell ref="C18:D18"/>
    <mergeCell ref="C5:G5"/>
    <mergeCell ref="C9:G9"/>
  </mergeCells>
  <printOptions horizontalCentered="1"/>
  <pageMargins left="0.78740157480314965" right="0.78740157480314965" top="0.74803149606299213" bottom="0.98425196850393704" header="0.78740157480314965" footer="0.9055118110236221"/>
  <pageSetup paperSize="9" orientation="portrait" r:id="rId1"/>
  <headerFooter alignWithMargins="0">
    <oddHeader>&amp;C&amp;12 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35"/>
  <sheetViews>
    <sheetView zoomScale="110" zoomScaleNormal="110" workbookViewId="0">
      <selection activeCell="B3" sqref="B3"/>
    </sheetView>
  </sheetViews>
  <sheetFormatPr defaultRowHeight="12.75" x14ac:dyDescent="0.2"/>
  <cols>
    <col min="1" max="1" width="2.5703125" style="42" customWidth="1"/>
    <col min="2" max="2" width="3.85546875" style="42" customWidth="1"/>
    <col min="3" max="3" width="33.140625" style="42" customWidth="1"/>
    <col min="4" max="4" width="16.140625" style="42" customWidth="1"/>
    <col min="5" max="5" width="14.85546875" style="42" customWidth="1"/>
    <col min="6" max="6" width="13.42578125" style="42" customWidth="1"/>
    <col min="7" max="7" width="10.28515625" style="42" customWidth="1"/>
    <col min="8" max="8" width="31.140625" style="42" customWidth="1"/>
    <col min="9" max="9" width="14.42578125" style="42" customWidth="1"/>
    <col min="10" max="10" width="14.7109375" style="42" customWidth="1"/>
    <col min="11" max="11" width="13.28515625" style="42" customWidth="1"/>
    <col min="12" max="12" width="8.28515625" style="42" customWidth="1"/>
    <col min="13" max="257" width="9.140625" style="42"/>
    <col min="258" max="258" width="2.5703125" style="42" customWidth="1"/>
    <col min="259" max="259" width="3.85546875" style="42" customWidth="1"/>
    <col min="260" max="260" width="30.7109375" style="42" customWidth="1"/>
    <col min="261" max="261" width="9.42578125" style="42" customWidth="1"/>
    <col min="262" max="262" width="13.42578125" style="42" customWidth="1"/>
    <col min="263" max="263" width="31.140625" style="42" customWidth="1"/>
    <col min="264" max="264" width="9.85546875" style="42" customWidth="1"/>
    <col min="265" max="265" width="13.28515625" style="42" customWidth="1"/>
    <col min="266" max="513" width="9.140625" style="42"/>
    <col min="514" max="514" width="2.5703125" style="42" customWidth="1"/>
    <col min="515" max="515" width="3.85546875" style="42" customWidth="1"/>
    <col min="516" max="516" width="30.7109375" style="42" customWidth="1"/>
    <col min="517" max="517" width="9.42578125" style="42" customWidth="1"/>
    <col min="518" max="518" width="13.42578125" style="42" customWidth="1"/>
    <col min="519" max="519" width="31.140625" style="42" customWidth="1"/>
    <col min="520" max="520" width="9.85546875" style="42" customWidth="1"/>
    <col min="521" max="521" width="13.28515625" style="42" customWidth="1"/>
    <col min="522" max="769" width="9.140625" style="42"/>
    <col min="770" max="770" width="2.5703125" style="42" customWidth="1"/>
    <col min="771" max="771" width="3.85546875" style="42" customWidth="1"/>
    <col min="772" max="772" width="30.7109375" style="42" customWidth="1"/>
    <col min="773" max="773" width="9.42578125" style="42" customWidth="1"/>
    <col min="774" max="774" width="13.42578125" style="42" customWidth="1"/>
    <col min="775" max="775" width="31.140625" style="42" customWidth="1"/>
    <col min="776" max="776" width="9.85546875" style="42" customWidth="1"/>
    <col min="777" max="777" width="13.28515625" style="42" customWidth="1"/>
    <col min="778" max="1025" width="9.140625" style="42"/>
    <col min="1026" max="1026" width="2.5703125" style="42" customWidth="1"/>
    <col min="1027" max="1027" width="3.85546875" style="42" customWidth="1"/>
    <col min="1028" max="1028" width="30.7109375" style="42" customWidth="1"/>
    <col min="1029" max="1029" width="9.42578125" style="42" customWidth="1"/>
    <col min="1030" max="1030" width="13.42578125" style="42" customWidth="1"/>
    <col min="1031" max="1031" width="31.140625" style="42" customWidth="1"/>
    <col min="1032" max="1032" width="9.85546875" style="42" customWidth="1"/>
    <col min="1033" max="1033" width="13.28515625" style="42" customWidth="1"/>
    <col min="1034" max="1281" width="9.140625" style="42"/>
    <col min="1282" max="1282" width="2.5703125" style="42" customWidth="1"/>
    <col min="1283" max="1283" width="3.85546875" style="42" customWidth="1"/>
    <col min="1284" max="1284" width="30.7109375" style="42" customWidth="1"/>
    <col min="1285" max="1285" width="9.42578125" style="42" customWidth="1"/>
    <col min="1286" max="1286" width="13.42578125" style="42" customWidth="1"/>
    <col min="1287" max="1287" width="31.140625" style="42" customWidth="1"/>
    <col min="1288" max="1288" width="9.85546875" style="42" customWidth="1"/>
    <col min="1289" max="1289" width="13.28515625" style="42" customWidth="1"/>
    <col min="1290" max="1537" width="9.140625" style="42"/>
    <col min="1538" max="1538" width="2.5703125" style="42" customWidth="1"/>
    <col min="1539" max="1539" width="3.85546875" style="42" customWidth="1"/>
    <col min="1540" max="1540" width="30.7109375" style="42" customWidth="1"/>
    <col min="1541" max="1541" width="9.42578125" style="42" customWidth="1"/>
    <col min="1542" max="1542" width="13.42578125" style="42" customWidth="1"/>
    <col min="1543" max="1543" width="31.140625" style="42" customWidth="1"/>
    <col min="1544" max="1544" width="9.85546875" style="42" customWidth="1"/>
    <col min="1545" max="1545" width="13.28515625" style="42" customWidth="1"/>
    <col min="1546" max="1793" width="9.140625" style="42"/>
    <col min="1794" max="1794" width="2.5703125" style="42" customWidth="1"/>
    <col min="1795" max="1795" width="3.85546875" style="42" customWidth="1"/>
    <col min="1796" max="1796" width="30.7109375" style="42" customWidth="1"/>
    <col min="1797" max="1797" width="9.42578125" style="42" customWidth="1"/>
    <col min="1798" max="1798" width="13.42578125" style="42" customWidth="1"/>
    <col min="1799" max="1799" width="31.140625" style="42" customWidth="1"/>
    <col min="1800" max="1800" width="9.85546875" style="42" customWidth="1"/>
    <col min="1801" max="1801" width="13.28515625" style="42" customWidth="1"/>
    <col min="1802" max="2049" width="9.140625" style="42"/>
    <col min="2050" max="2050" width="2.5703125" style="42" customWidth="1"/>
    <col min="2051" max="2051" width="3.85546875" style="42" customWidth="1"/>
    <col min="2052" max="2052" width="30.7109375" style="42" customWidth="1"/>
    <col min="2053" max="2053" width="9.42578125" style="42" customWidth="1"/>
    <col min="2054" max="2054" width="13.42578125" style="42" customWidth="1"/>
    <col min="2055" max="2055" width="31.140625" style="42" customWidth="1"/>
    <col min="2056" max="2056" width="9.85546875" style="42" customWidth="1"/>
    <col min="2057" max="2057" width="13.28515625" style="42" customWidth="1"/>
    <col min="2058" max="2305" width="9.140625" style="42"/>
    <col min="2306" max="2306" width="2.5703125" style="42" customWidth="1"/>
    <col min="2307" max="2307" width="3.85546875" style="42" customWidth="1"/>
    <col min="2308" max="2308" width="30.7109375" style="42" customWidth="1"/>
    <col min="2309" max="2309" width="9.42578125" style="42" customWidth="1"/>
    <col min="2310" max="2310" width="13.42578125" style="42" customWidth="1"/>
    <col min="2311" max="2311" width="31.140625" style="42" customWidth="1"/>
    <col min="2312" max="2312" width="9.85546875" style="42" customWidth="1"/>
    <col min="2313" max="2313" width="13.28515625" style="42" customWidth="1"/>
    <col min="2314" max="2561" width="9.140625" style="42"/>
    <col min="2562" max="2562" width="2.5703125" style="42" customWidth="1"/>
    <col min="2563" max="2563" width="3.85546875" style="42" customWidth="1"/>
    <col min="2564" max="2564" width="30.7109375" style="42" customWidth="1"/>
    <col min="2565" max="2565" width="9.42578125" style="42" customWidth="1"/>
    <col min="2566" max="2566" width="13.42578125" style="42" customWidth="1"/>
    <col min="2567" max="2567" width="31.140625" style="42" customWidth="1"/>
    <col min="2568" max="2568" width="9.85546875" style="42" customWidth="1"/>
    <col min="2569" max="2569" width="13.28515625" style="42" customWidth="1"/>
    <col min="2570" max="2817" width="9.140625" style="42"/>
    <col min="2818" max="2818" width="2.5703125" style="42" customWidth="1"/>
    <col min="2819" max="2819" width="3.85546875" style="42" customWidth="1"/>
    <col min="2820" max="2820" width="30.7109375" style="42" customWidth="1"/>
    <col min="2821" max="2821" width="9.42578125" style="42" customWidth="1"/>
    <col min="2822" max="2822" width="13.42578125" style="42" customWidth="1"/>
    <col min="2823" max="2823" width="31.140625" style="42" customWidth="1"/>
    <col min="2824" max="2824" width="9.85546875" style="42" customWidth="1"/>
    <col min="2825" max="2825" width="13.28515625" style="42" customWidth="1"/>
    <col min="2826" max="3073" width="9.140625" style="42"/>
    <col min="3074" max="3074" width="2.5703125" style="42" customWidth="1"/>
    <col min="3075" max="3075" width="3.85546875" style="42" customWidth="1"/>
    <col min="3076" max="3076" width="30.7109375" style="42" customWidth="1"/>
    <col min="3077" max="3077" width="9.42578125" style="42" customWidth="1"/>
    <col min="3078" max="3078" width="13.42578125" style="42" customWidth="1"/>
    <col min="3079" max="3079" width="31.140625" style="42" customWidth="1"/>
    <col min="3080" max="3080" width="9.85546875" style="42" customWidth="1"/>
    <col min="3081" max="3081" width="13.28515625" style="42" customWidth="1"/>
    <col min="3082" max="3329" width="9.140625" style="42"/>
    <col min="3330" max="3330" width="2.5703125" style="42" customWidth="1"/>
    <col min="3331" max="3331" width="3.85546875" style="42" customWidth="1"/>
    <col min="3332" max="3332" width="30.7109375" style="42" customWidth="1"/>
    <col min="3333" max="3333" width="9.42578125" style="42" customWidth="1"/>
    <col min="3334" max="3334" width="13.42578125" style="42" customWidth="1"/>
    <col min="3335" max="3335" width="31.140625" style="42" customWidth="1"/>
    <col min="3336" max="3336" width="9.85546875" style="42" customWidth="1"/>
    <col min="3337" max="3337" width="13.28515625" style="42" customWidth="1"/>
    <col min="3338" max="3585" width="9.140625" style="42"/>
    <col min="3586" max="3586" width="2.5703125" style="42" customWidth="1"/>
    <col min="3587" max="3587" width="3.85546875" style="42" customWidth="1"/>
    <col min="3588" max="3588" width="30.7109375" style="42" customWidth="1"/>
    <col min="3589" max="3589" width="9.42578125" style="42" customWidth="1"/>
    <col min="3590" max="3590" width="13.42578125" style="42" customWidth="1"/>
    <col min="3591" max="3591" width="31.140625" style="42" customWidth="1"/>
    <col min="3592" max="3592" width="9.85546875" style="42" customWidth="1"/>
    <col min="3593" max="3593" width="13.28515625" style="42" customWidth="1"/>
    <col min="3594" max="3841" width="9.140625" style="42"/>
    <col min="3842" max="3842" width="2.5703125" style="42" customWidth="1"/>
    <col min="3843" max="3843" width="3.85546875" style="42" customWidth="1"/>
    <col min="3844" max="3844" width="30.7109375" style="42" customWidth="1"/>
    <col min="3845" max="3845" width="9.42578125" style="42" customWidth="1"/>
    <col min="3846" max="3846" width="13.42578125" style="42" customWidth="1"/>
    <col min="3847" max="3847" width="31.140625" style="42" customWidth="1"/>
    <col min="3848" max="3848" width="9.85546875" style="42" customWidth="1"/>
    <col min="3849" max="3849" width="13.28515625" style="42" customWidth="1"/>
    <col min="3850" max="4097" width="9.140625" style="42"/>
    <col min="4098" max="4098" width="2.5703125" style="42" customWidth="1"/>
    <col min="4099" max="4099" width="3.85546875" style="42" customWidth="1"/>
    <col min="4100" max="4100" width="30.7109375" style="42" customWidth="1"/>
    <col min="4101" max="4101" width="9.42578125" style="42" customWidth="1"/>
    <col min="4102" max="4102" width="13.42578125" style="42" customWidth="1"/>
    <col min="4103" max="4103" width="31.140625" style="42" customWidth="1"/>
    <col min="4104" max="4104" width="9.85546875" style="42" customWidth="1"/>
    <col min="4105" max="4105" width="13.28515625" style="42" customWidth="1"/>
    <col min="4106" max="4353" width="9.140625" style="42"/>
    <col min="4354" max="4354" width="2.5703125" style="42" customWidth="1"/>
    <col min="4355" max="4355" width="3.85546875" style="42" customWidth="1"/>
    <col min="4356" max="4356" width="30.7109375" style="42" customWidth="1"/>
    <col min="4357" max="4357" width="9.42578125" style="42" customWidth="1"/>
    <col min="4358" max="4358" width="13.42578125" style="42" customWidth="1"/>
    <col min="4359" max="4359" width="31.140625" style="42" customWidth="1"/>
    <col min="4360" max="4360" width="9.85546875" style="42" customWidth="1"/>
    <col min="4361" max="4361" width="13.28515625" style="42" customWidth="1"/>
    <col min="4362" max="4609" width="9.140625" style="42"/>
    <col min="4610" max="4610" width="2.5703125" style="42" customWidth="1"/>
    <col min="4611" max="4611" width="3.85546875" style="42" customWidth="1"/>
    <col min="4612" max="4612" width="30.7109375" style="42" customWidth="1"/>
    <col min="4613" max="4613" width="9.42578125" style="42" customWidth="1"/>
    <col min="4614" max="4614" width="13.42578125" style="42" customWidth="1"/>
    <col min="4615" max="4615" width="31.140625" style="42" customWidth="1"/>
    <col min="4616" max="4616" width="9.85546875" style="42" customWidth="1"/>
    <col min="4617" max="4617" width="13.28515625" style="42" customWidth="1"/>
    <col min="4618" max="4865" width="9.140625" style="42"/>
    <col min="4866" max="4866" width="2.5703125" style="42" customWidth="1"/>
    <col min="4867" max="4867" width="3.85546875" style="42" customWidth="1"/>
    <col min="4868" max="4868" width="30.7109375" style="42" customWidth="1"/>
    <col min="4869" max="4869" width="9.42578125" style="42" customWidth="1"/>
    <col min="4870" max="4870" width="13.42578125" style="42" customWidth="1"/>
    <col min="4871" max="4871" width="31.140625" style="42" customWidth="1"/>
    <col min="4872" max="4872" width="9.85546875" style="42" customWidth="1"/>
    <col min="4873" max="4873" width="13.28515625" style="42" customWidth="1"/>
    <col min="4874" max="5121" width="9.140625" style="42"/>
    <col min="5122" max="5122" width="2.5703125" style="42" customWidth="1"/>
    <col min="5123" max="5123" width="3.85546875" style="42" customWidth="1"/>
    <col min="5124" max="5124" width="30.7109375" style="42" customWidth="1"/>
    <col min="5125" max="5125" width="9.42578125" style="42" customWidth="1"/>
    <col min="5126" max="5126" width="13.42578125" style="42" customWidth="1"/>
    <col min="5127" max="5127" width="31.140625" style="42" customWidth="1"/>
    <col min="5128" max="5128" width="9.85546875" style="42" customWidth="1"/>
    <col min="5129" max="5129" width="13.28515625" style="42" customWidth="1"/>
    <col min="5130" max="5377" width="9.140625" style="42"/>
    <col min="5378" max="5378" width="2.5703125" style="42" customWidth="1"/>
    <col min="5379" max="5379" width="3.85546875" style="42" customWidth="1"/>
    <col min="5380" max="5380" width="30.7109375" style="42" customWidth="1"/>
    <col min="5381" max="5381" width="9.42578125" style="42" customWidth="1"/>
    <col min="5382" max="5382" width="13.42578125" style="42" customWidth="1"/>
    <col min="5383" max="5383" width="31.140625" style="42" customWidth="1"/>
    <col min="5384" max="5384" width="9.85546875" style="42" customWidth="1"/>
    <col min="5385" max="5385" width="13.28515625" style="42" customWidth="1"/>
    <col min="5386" max="5633" width="9.140625" style="42"/>
    <col min="5634" max="5634" width="2.5703125" style="42" customWidth="1"/>
    <col min="5635" max="5635" width="3.85546875" style="42" customWidth="1"/>
    <col min="5636" max="5636" width="30.7109375" style="42" customWidth="1"/>
    <col min="5637" max="5637" width="9.42578125" style="42" customWidth="1"/>
    <col min="5638" max="5638" width="13.42578125" style="42" customWidth="1"/>
    <col min="5639" max="5639" width="31.140625" style="42" customWidth="1"/>
    <col min="5640" max="5640" width="9.85546875" style="42" customWidth="1"/>
    <col min="5641" max="5641" width="13.28515625" style="42" customWidth="1"/>
    <col min="5642" max="5889" width="9.140625" style="42"/>
    <col min="5890" max="5890" width="2.5703125" style="42" customWidth="1"/>
    <col min="5891" max="5891" width="3.85546875" style="42" customWidth="1"/>
    <col min="5892" max="5892" width="30.7109375" style="42" customWidth="1"/>
    <col min="5893" max="5893" width="9.42578125" style="42" customWidth="1"/>
    <col min="5894" max="5894" width="13.42578125" style="42" customWidth="1"/>
    <col min="5895" max="5895" width="31.140625" style="42" customWidth="1"/>
    <col min="5896" max="5896" width="9.85546875" style="42" customWidth="1"/>
    <col min="5897" max="5897" width="13.28515625" style="42" customWidth="1"/>
    <col min="5898" max="6145" width="9.140625" style="42"/>
    <col min="6146" max="6146" width="2.5703125" style="42" customWidth="1"/>
    <col min="6147" max="6147" width="3.85546875" style="42" customWidth="1"/>
    <col min="6148" max="6148" width="30.7109375" style="42" customWidth="1"/>
    <col min="6149" max="6149" width="9.42578125" style="42" customWidth="1"/>
    <col min="6150" max="6150" width="13.42578125" style="42" customWidth="1"/>
    <col min="6151" max="6151" width="31.140625" style="42" customWidth="1"/>
    <col min="6152" max="6152" width="9.85546875" style="42" customWidth="1"/>
    <col min="6153" max="6153" width="13.28515625" style="42" customWidth="1"/>
    <col min="6154" max="6401" width="9.140625" style="42"/>
    <col min="6402" max="6402" width="2.5703125" style="42" customWidth="1"/>
    <col min="6403" max="6403" width="3.85546875" style="42" customWidth="1"/>
    <col min="6404" max="6404" width="30.7109375" style="42" customWidth="1"/>
    <col min="6405" max="6405" width="9.42578125" style="42" customWidth="1"/>
    <col min="6406" max="6406" width="13.42578125" style="42" customWidth="1"/>
    <col min="6407" max="6407" width="31.140625" style="42" customWidth="1"/>
    <col min="6408" max="6408" width="9.85546875" style="42" customWidth="1"/>
    <col min="6409" max="6409" width="13.28515625" style="42" customWidth="1"/>
    <col min="6410" max="6657" width="9.140625" style="42"/>
    <col min="6658" max="6658" width="2.5703125" style="42" customWidth="1"/>
    <col min="6659" max="6659" width="3.85546875" style="42" customWidth="1"/>
    <col min="6660" max="6660" width="30.7109375" style="42" customWidth="1"/>
    <col min="6661" max="6661" width="9.42578125" style="42" customWidth="1"/>
    <col min="6662" max="6662" width="13.42578125" style="42" customWidth="1"/>
    <col min="6663" max="6663" width="31.140625" style="42" customWidth="1"/>
    <col min="6664" max="6664" width="9.85546875" style="42" customWidth="1"/>
    <col min="6665" max="6665" width="13.28515625" style="42" customWidth="1"/>
    <col min="6666" max="6913" width="9.140625" style="42"/>
    <col min="6914" max="6914" width="2.5703125" style="42" customWidth="1"/>
    <col min="6915" max="6915" width="3.85546875" style="42" customWidth="1"/>
    <col min="6916" max="6916" width="30.7109375" style="42" customWidth="1"/>
    <col min="6917" max="6917" width="9.42578125" style="42" customWidth="1"/>
    <col min="6918" max="6918" width="13.42578125" style="42" customWidth="1"/>
    <col min="6919" max="6919" width="31.140625" style="42" customWidth="1"/>
    <col min="6920" max="6920" width="9.85546875" style="42" customWidth="1"/>
    <col min="6921" max="6921" width="13.28515625" style="42" customWidth="1"/>
    <col min="6922" max="7169" width="9.140625" style="42"/>
    <col min="7170" max="7170" width="2.5703125" style="42" customWidth="1"/>
    <col min="7171" max="7171" width="3.85546875" style="42" customWidth="1"/>
    <col min="7172" max="7172" width="30.7109375" style="42" customWidth="1"/>
    <col min="7173" max="7173" width="9.42578125" style="42" customWidth="1"/>
    <col min="7174" max="7174" width="13.42578125" style="42" customWidth="1"/>
    <col min="7175" max="7175" width="31.140625" style="42" customWidth="1"/>
    <col min="7176" max="7176" width="9.85546875" style="42" customWidth="1"/>
    <col min="7177" max="7177" width="13.28515625" style="42" customWidth="1"/>
    <col min="7178" max="7425" width="9.140625" style="42"/>
    <col min="7426" max="7426" width="2.5703125" style="42" customWidth="1"/>
    <col min="7427" max="7427" width="3.85546875" style="42" customWidth="1"/>
    <col min="7428" max="7428" width="30.7109375" style="42" customWidth="1"/>
    <col min="7429" max="7429" width="9.42578125" style="42" customWidth="1"/>
    <col min="7430" max="7430" width="13.42578125" style="42" customWidth="1"/>
    <col min="7431" max="7431" width="31.140625" style="42" customWidth="1"/>
    <col min="7432" max="7432" width="9.85546875" style="42" customWidth="1"/>
    <col min="7433" max="7433" width="13.28515625" style="42" customWidth="1"/>
    <col min="7434" max="7681" width="9.140625" style="42"/>
    <col min="7682" max="7682" width="2.5703125" style="42" customWidth="1"/>
    <col min="7683" max="7683" width="3.85546875" style="42" customWidth="1"/>
    <col min="7684" max="7684" width="30.7109375" style="42" customWidth="1"/>
    <col min="7685" max="7685" width="9.42578125" style="42" customWidth="1"/>
    <col min="7686" max="7686" width="13.42578125" style="42" customWidth="1"/>
    <col min="7687" max="7687" width="31.140625" style="42" customWidth="1"/>
    <col min="7688" max="7688" width="9.85546875" style="42" customWidth="1"/>
    <col min="7689" max="7689" width="13.28515625" style="42" customWidth="1"/>
    <col min="7690" max="7937" width="9.140625" style="42"/>
    <col min="7938" max="7938" width="2.5703125" style="42" customWidth="1"/>
    <col min="7939" max="7939" width="3.85546875" style="42" customWidth="1"/>
    <col min="7940" max="7940" width="30.7109375" style="42" customWidth="1"/>
    <col min="7941" max="7941" width="9.42578125" style="42" customWidth="1"/>
    <col min="7942" max="7942" width="13.42578125" style="42" customWidth="1"/>
    <col min="7943" max="7943" width="31.140625" style="42" customWidth="1"/>
    <col min="7944" max="7944" width="9.85546875" style="42" customWidth="1"/>
    <col min="7945" max="7945" width="13.28515625" style="42" customWidth="1"/>
    <col min="7946" max="8193" width="9.140625" style="42"/>
    <col min="8194" max="8194" width="2.5703125" style="42" customWidth="1"/>
    <col min="8195" max="8195" width="3.85546875" style="42" customWidth="1"/>
    <col min="8196" max="8196" width="30.7109375" style="42" customWidth="1"/>
    <col min="8197" max="8197" width="9.42578125" style="42" customWidth="1"/>
    <col min="8198" max="8198" width="13.42578125" style="42" customWidth="1"/>
    <col min="8199" max="8199" width="31.140625" style="42" customWidth="1"/>
    <col min="8200" max="8200" width="9.85546875" style="42" customWidth="1"/>
    <col min="8201" max="8201" width="13.28515625" style="42" customWidth="1"/>
    <col min="8202" max="8449" width="9.140625" style="42"/>
    <col min="8450" max="8450" width="2.5703125" style="42" customWidth="1"/>
    <col min="8451" max="8451" width="3.85546875" style="42" customWidth="1"/>
    <col min="8452" max="8452" width="30.7109375" style="42" customWidth="1"/>
    <col min="8453" max="8453" width="9.42578125" style="42" customWidth="1"/>
    <col min="8454" max="8454" width="13.42578125" style="42" customWidth="1"/>
    <col min="8455" max="8455" width="31.140625" style="42" customWidth="1"/>
    <col min="8456" max="8456" width="9.85546875" style="42" customWidth="1"/>
    <col min="8457" max="8457" width="13.28515625" style="42" customWidth="1"/>
    <col min="8458" max="8705" width="9.140625" style="42"/>
    <col min="8706" max="8706" width="2.5703125" style="42" customWidth="1"/>
    <col min="8707" max="8707" width="3.85546875" style="42" customWidth="1"/>
    <col min="8708" max="8708" width="30.7109375" style="42" customWidth="1"/>
    <col min="8709" max="8709" width="9.42578125" style="42" customWidth="1"/>
    <col min="8710" max="8710" width="13.42578125" style="42" customWidth="1"/>
    <col min="8711" max="8711" width="31.140625" style="42" customWidth="1"/>
    <col min="8712" max="8712" width="9.85546875" style="42" customWidth="1"/>
    <col min="8713" max="8713" width="13.28515625" style="42" customWidth="1"/>
    <col min="8714" max="8961" width="9.140625" style="42"/>
    <col min="8962" max="8962" width="2.5703125" style="42" customWidth="1"/>
    <col min="8963" max="8963" width="3.85546875" style="42" customWidth="1"/>
    <col min="8964" max="8964" width="30.7109375" style="42" customWidth="1"/>
    <col min="8965" max="8965" width="9.42578125" style="42" customWidth="1"/>
    <col min="8966" max="8966" width="13.42578125" style="42" customWidth="1"/>
    <col min="8967" max="8967" width="31.140625" style="42" customWidth="1"/>
    <col min="8968" max="8968" width="9.85546875" style="42" customWidth="1"/>
    <col min="8969" max="8969" width="13.28515625" style="42" customWidth="1"/>
    <col min="8970" max="9217" width="9.140625" style="42"/>
    <col min="9218" max="9218" width="2.5703125" style="42" customWidth="1"/>
    <col min="9219" max="9219" width="3.85546875" style="42" customWidth="1"/>
    <col min="9220" max="9220" width="30.7109375" style="42" customWidth="1"/>
    <col min="9221" max="9221" width="9.42578125" style="42" customWidth="1"/>
    <col min="9222" max="9222" width="13.42578125" style="42" customWidth="1"/>
    <col min="9223" max="9223" width="31.140625" style="42" customWidth="1"/>
    <col min="9224" max="9224" width="9.85546875" style="42" customWidth="1"/>
    <col min="9225" max="9225" width="13.28515625" style="42" customWidth="1"/>
    <col min="9226" max="9473" width="9.140625" style="42"/>
    <col min="9474" max="9474" width="2.5703125" style="42" customWidth="1"/>
    <col min="9475" max="9475" width="3.85546875" style="42" customWidth="1"/>
    <col min="9476" max="9476" width="30.7109375" style="42" customWidth="1"/>
    <col min="9477" max="9477" width="9.42578125" style="42" customWidth="1"/>
    <col min="9478" max="9478" width="13.42578125" style="42" customWidth="1"/>
    <col min="9479" max="9479" width="31.140625" style="42" customWidth="1"/>
    <col min="9480" max="9480" width="9.85546875" style="42" customWidth="1"/>
    <col min="9481" max="9481" width="13.28515625" style="42" customWidth="1"/>
    <col min="9482" max="9729" width="9.140625" style="42"/>
    <col min="9730" max="9730" width="2.5703125" style="42" customWidth="1"/>
    <col min="9731" max="9731" width="3.85546875" style="42" customWidth="1"/>
    <col min="9732" max="9732" width="30.7109375" style="42" customWidth="1"/>
    <col min="9733" max="9733" width="9.42578125" style="42" customWidth="1"/>
    <col min="9734" max="9734" width="13.42578125" style="42" customWidth="1"/>
    <col min="9735" max="9735" width="31.140625" style="42" customWidth="1"/>
    <col min="9736" max="9736" width="9.85546875" style="42" customWidth="1"/>
    <col min="9737" max="9737" width="13.28515625" style="42" customWidth="1"/>
    <col min="9738" max="9985" width="9.140625" style="42"/>
    <col min="9986" max="9986" width="2.5703125" style="42" customWidth="1"/>
    <col min="9987" max="9987" width="3.85546875" style="42" customWidth="1"/>
    <col min="9988" max="9988" width="30.7109375" style="42" customWidth="1"/>
    <col min="9989" max="9989" width="9.42578125" style="42" customWidth="1"/>
    <col min="9990" max="9990" width="13.42578125" style="42" customWidth="1"/>
    <col min="9991" max="9991" width="31.140625" style="42" customWidth="1"/>
    <col min="9992" max="9992" width="9.85546875" style="42" customWidth="1"/>
    <col min="9993" max="9993" width="13.28515625" style="42" customWidth="1"/>
    <col min="9994" max="10241" width="9.140625" style="42"/>
    <col min="10242" max="10242" width="2.5703125" style="42" customWidth="1"/>
    <col min="10243" max="10243" width="3.85546875" style="42" customWidth="1"/>
    <col min="10244" max="10244" width="30.7109375" style="42" customWidth="1"/>
    <col min="10245" max="10245" width="9.42578125" style="42" customWidth="1"/>
    <col min="10246" max="10246" width="13.42578125" style="42" customWidth="1"/>
    <col min="10247" max="10247" width="31.140625" style="42" customWidth="1"/>
    <col min="10248" max="10248" width="9.85546875" style="42" customWidth="1"/>
    <col min="10249" max="10249" width="13.28515625" style="42" customWidth="1"/>
    <col min="10250" max="10497" width="9.140625" style="42"/>
    <col min="10498" max="10498" width="2.5703125" style="42" customWidth="1"/>
    <col min="10499" max="10499" width="3.85546875" style="42" customWidth="1"/>
    <col min="10500" max="10500" width="30.7109375" style="42" customWidth="1"/>
    <col min="10501" max="10501" width="9.42578125" style="42" customWidth="1"/>
    <col min="10502" max="10502" width="13.42578125" style="42" customWidth="1"/>
    <col min="10503" max="10503" width="31.140625" style="42" customWidth="1"/>
    <col min="10504" max="10504" width="9.85546875" style="42" customWidth="1"/>
    <col min="10505" max="10505" width="13.28515625" style="42" customWidth="1"/>
    <col min="10506" max="10753" width="9.140625" style="42"/>
    <col min="10754" max="10754" width="2.5703125" style="42" customWidth="1"/>
    <col min="10755" max="10755" width="3.85546875" style="42" customWidth="1"/>
    <col min="10756" max="10756" width="30.7109375" style="42" customWidth="1"/>
    <col min="10757" max="10757" width="9.42578125" style="42" customWidth="1"/>
    <col min="10758" max="10758" width="13.42578125" style="42" customWidth="1"/>
    <col min="10759" max="10759" width="31.140625" style="42" customWidth="1"/>
    <col min="10760" max="10760" width="9.85546875" style="42" customWidth="1"/>
    <col min="10761" max="10761" width="13.28515625" style="42" customWidth="1"/>
    <col min="10762" max="11009" width="9.140625" style="42"/>
    <col min="11010" max="11010" width="2.5703125" style="42" customWidth="1"/>
    <col min="11011" max="11011" width="3.85546875" style="42" customWidth="1"/>
    <col min="11012" max="11012" width="30.7109375" style="42" customWidth="1"/>
    <col min="11013" max="11013" width="9.42578125" style="42" customWidth="1"/>
    <col min="11014" max="11014" width="13.42578125" style="42" customWidth="1"/>
    <col min="11015" max="11015" width="31.140625" style="42" customWidth="1"/>
    <col min="11016" max="11016" width="9.85546875" style="42" customWidth="1"/>
    <col min="11017" max="11017" width="13.28515625" style="42" customWidth="1"/>
    <col min="11018" max="11265" width="9.140625" style="42"/>
    <col min="11266" max="11266" width="2.5703125" style="42" customWidth="1"/>
    <col min="11267" max="11267" width="3.85546875" style="42" customWidth="1"/>
    <col min="11268" max="11268" width="30.7109375" style="42" customWidth="1"/>
    <col min="11269" max="11269" width="9.42578125" style="42" customWidth="1"/>
    <col min="11270" max="11270" width="13.42578125" style="42" customWidth="1"/>
    <col min="11271" max="11271" width="31.140625" style="42" customWidth="1"/>
    <col min="11272" max="11272" width="9.85546875" style="42" customWidth="1"/>
    <col min="11273" max="11273" width="13.28515625" style="42" customWidth="1"/>
    <col min="11274" max="11521" width="9.140625" style="42"/>
    <col min="11522" max="11522" width="2.5703125" style="42" customWidth="1"/>
    <col min="11523" max="11523" width="3.85546875" style="42" customWidth="1"/>
    <col min="11524" max="11524" width="30.7109375" style="42" customWidth="1"/>
    <col min="11525" max="11525" width="9.42578125" style="42" customWidth="1"/>
    <col min="11526" max="11526" width="13.42578125" style="42" customWidth="1"/>
    <col min="11527" max="11527" width="31.140625" style="42" customWidth="1"/>
    <col min="11528" max="11528" width="9.85546875" style="42" customWidth="1"/>
    <col min="11529" max="11529" width="13.28515625" style="42" customWidth="1"/>
    <col min="11530" max="11777" width="9.140625" style="42"/>
    <col min="11778" max="11778" width="2.5703125" style="42" customWidth="1"/>
    <col min="11779" max="11779" width="3.85546875" style="42" customWidth="1"/>
    <col min="11780" max="11780" width="30.7109375" style="42" customWidth="1"/>
    <col min="11781" max="11781" width="9.42578125" style="42" customWidth="1"/>
    <col min="11782" max="11782" width="13.42578125" style="42" customWidth="1"/>
    <col min="11783" max="11783" width="31.140625" style="42" customWidth="1"/>
    <col min="11784" max="11784" width="9.85546875" style="42" customWidth="1"/>
    <col min="11785" max="11785" width="13.28515625" style="42" customWidth="1"/>
    <col min="11786" max="12033" width="9.140625" style="42"/>
    <col min="12034" max="12034" width="2.5703125" style="42" customWidth="1"/>
    <col min="12035" max="12035" width="3.85546875" style="42" customWidth="1"/>
    <col min="12036" max="12036" width="30.7109375" style="42" customWidth="1"/>
    <col min="12037" max="12037" width="9.42578125" style="42" customWidth="1"/>
    <col min="12038" max="12038" width="13.42578125" style="42" customWidth="1"/>
    <col min="12039" max="12039" width="31.140625" style="42" customWidth="1"/>
    <col min="12040" max="12040" width="9.85546875" style="42" customWidth="1"/>
    <col min="12041" max="12041" width="13.28515625" style="42" customWidth="1"/>
    <col min="12042" max="12289" width="9.140625" style="42"/>
    <col min="12290" max="12290" width="2.5703125" style="42" customWidth="1"/>
    <col min="12291" max="12291" width="3.85546875" style="42" customWidth="1"/>
    <col min="12292" max="12292" width="30.7109375" style="42" customWidth="1"/>
    <col min="12293" max="12293" width="9.42578125" style="42" customWidth="1"/>
    <col min="12294" max="12294" width="13.42578125" style="42" customWidth="1"/>
    <col min="12295" max="12295" width="31.140625" style="42" customWidth="1"/>
    <col min="12296" max="12296" width="9.85546875" style="42" customWidth="1"/>
    <col min="12297" max="12297" width="13.28515625" style="42" customWidth="1"/>
    <col min="12298" max="12545" width="9.140625" style="42"/>
    <col min="12546" max="12546" width="2.5703125" style="42" customWidth="1"/>
    <col min="12547" max="12547" width="3.85546875" style="42" customWidth="1"/>
    <col min="12548" max="12548" width="30.7109375" style="42" customWidth="1"/>
    <col min="12549" max="12549" width="9.42578125" style="42" customWidth="1"/>
    <col min="12550" max="12550" width="13.42578125" style="42" customWidth="1"/>
    <col min="12551" max="12551" width="31.140625" style="42" customWidth="1"/>
    <col min="12552" max="12552" width="9.85546875" style="42" customWidth="1"/>
    <col min="12553" max="12553" width="13.28515625" style="42" customWidth="1"/>
    <col min="12554" max="12801" width="9.140625" style="42"/>
    <col min="12802" max="12802" width="2.5703125" style="42" customWidth="1"/>
    <col min="12803" max="12803" width="3.85546875" style="42" customWidth="1"/>
    <col min="12804" max="12804" width="30.7109375" style="42" customWidth="1"/>
    <col min="12805" max="12805" width="9.42578125" style="42" customWidth="1"/>
    <col min="12806" max="12806" width="13.42578125" style="42" customWidth="1"/>
    <col min="12807" max="12807" width="31.140625" style="42" customWidth="1"/>
    <col min="12808" max="12808" width="9.85546875" style="42" customWidth="1"/>
    <col min="12809" max="12809" width="13.28515625" style="42" customWidth="1"/>
    <col min="12810" max="13057" width="9.140625" style="42"/>
    <col min="13058" max="13058" width="2.5703125" style="42" customWidth="1"/>
    <col min="13059" max="13059" width="3.85546875" style="42" customWidth="1"/>
    <col min="13060" max="13060" width="30.7109375" style="42" customWidth="1"/>
    <col min="13061" max="13061" width="9.42578125" style="42" customWidth="1"/>
    <col min="13062" max="13062" width="13.42578125" style="42" customWidth="1"/>
    <col min="13063" max="13063" width="31.140625" style="42" customWidth="1"/>
    <col min="13064" max="13064" width="9.85546875" style="42" customWidth="1"/>
    <col min="13065" max="13065" width="13.28515625" style="42" customWidth="1"/>
    <col min="13066" max="13313" width="9.140625" style="42"/>
    <col min="13314" max="13314" width="2.5703125" style="42" customWidth="1"/>
    <col min="13315" max="13315" width="3.85546875" style="42" customWidth="1"/>
    <col min="13316" max="13316" width="30.7109375" style="42" customWidth="1"/>
    <col min="13317" max="13317" width="9.42578125" style="42" customWidth="1"/>
    <col min="13318" max="13318" width="13.42578125" style="42" customWidth="1"/>
    <col min="13319" max="13319" width="31.140625" style="42" customWidth="1"/>
    <col min="13320" max="13320" width="9.85546875" style="42" customWidth="1"/>
    <col min="13321" max="13321" width="13.28515625" style="42" customWidth="1"/>
    <col min="13322" max="13569" width="9.140625" style="42"/>
    <col min="13570" max="13570" width="2.5703125" style="42" customWidth="1"/>
    <col min="13571" max="13571" width="3.85546875" style="42" customWidth="1"/>
    <col min="13572" max="13572" width="30.7109375" style="42" customWidth="1"/>
    <col min="13573" max="13573" width="9.42578125" style="42" customWidth="1"/>
    <col min="13574" max="13574" width="13.42578125" style="42" customWidth="1"/>
    <col min="13575" max="13575" width="31.140625" style="42" customWidth="1"/>
    <col min="13576" max="13576" width="9.85546875" style="42" customWidth="1"/>
    <col min="13577" max="13577" width="13.28515625" style="42" customWidth="1"/>
    <col min="13578" max="13825" width="9.140625" style="42"/>
    <col min="13826" max="13826" width="2.5703125" style="42" customWidth="1"/>
    <col min="13827" max="13827" width="3.85546875" style="42" customWidth="1"/>
    <col min="13828" max="13828" width="30.7109375" style="42" customWidth="1"/>
    <col min="13829" max="13829" width="9.42578125" style="42" customWidth="1"/>
    <col min="13830" max="13830" width="13.42578125" style="42" customWidth="1"/>
    <col min="13831" max="13831" width="31.140625" style="42" customWidth="1"/>
    <col min="13832" max="13832" width="9.85546875" style="42" customWidth="1"/>
    <col min="13833" max="13833" width="13.28515625" style="42" customWidth="1"/>
    <col min="13834" max="14081" width="9.140625" style="42"/>
    <col min="14082" max="14082" width="2.5703125" style="42" customWidth="1"/>
    <col min="14083" max="14083" width="3.85546875" style="42" customWidth="1"/>
    <col min="14084" max="14084" width="30.7109375" style="42" customWidth="1"/>
    <col min="14085" max="14085" width="9.42578125" style="42" customWidth="1"/>
    <col min="14086" max="14086" width="13.42578125" style="42" customWidth="1"/>
    <col min="14087" max="14087" width="31.140625" style="42" customWidth="1"/>
    <col min="14088" max="14088" width="9.85546875" style="42" customWidth="1"/>
    <col min="14089" max="14089" width="13.28515625" style="42" customWidth="1"/>
    <col min="14090" max="14337" width="9.140625" style="42"/>
    <col min="14338" max="14338" width="2.5703125" style="42" customWidth="1"/>
    <col min="14339" max="14339" width="3.85546875" style="42" customWidth="1"/>
    <col min="14340" max="14340" width="30.7109375" style="42" customWidth="1"/>
    <col min="14341" max="14341" width="9.42578125" style="42" customWidth="1"/>
    <col min="14342" max="14342" width="13.42578125" style="42" customWidth="1"/>
    <col min="14343" max="14343" width="31.140625" style="42" customWidth="1"/>
    <col min="14344" max="14344" width="9.85546875" style="42" customWidth="1"/>
    <col min="14345" max="14345" width="13.28515625" style="42" customWidth="1"/>
    <col min="14346" max="14593" width="9.140625" style="42"/>
    <col min="14594" max="14594" width="2.5703125" style="42" customWidth="1"/>
    <col min="14595" max="14595" width="3.85546875" style="42" customWidth="1"/>
    <col min="14596" max="14596" width="30.7109375" style="42" customWidth="1"/>
    <col min="14597" max="14597" width="9.42578125" style="42" customWidth="1"/>
    <col min="14598" max="14598" width="13.42578125" style="42" customWidth="1"/>
    <col min="14599" max="14599" width="31.140625" style="42" customWidth="1"/>
    <col min="14600" max="14600" width="9.85546875" style="42" customWidth="1"/>
    <col min="14601" max="14601" width="13.28515625" style="42" customWidth="1"/>
    <col min="14602" max="14849" width="9.140625" style="42"/>
    <col min="14850" max="14850" width="2.5703125" style="42" customWidth="1"/>
    <col min="14851" max="14851" width="3.85546875" style="42" customWidth="1"/>
    <col min="14852" max="14852" width="30.7109375" style="42" customWidth="1"/>
    <col min="14853" max="14853" width="9.42578125" style="42" customWidth="1"/>
    <col min="14854" max="14854" width="13.42578125" style="42" customWidth="1"/>
    <col min="14855" max="14855" width="31.140625" style="42" customWidth="1"/>
    <col min="14856" max="14856" width="9.85546875" style="42" customWidth="1"/>
    <col min="14857" max="14857" width="13.28515625" style="42" customWidth="1"/>
    <col min="14858" max="15105" width="9.140625" style="42"/>
    <col min="15106" max="15106" width="2.5703125" style="42" customWidth="1"/>
    <col min="15107" max="15107" width="3.85546875" style="42" customWidth="1"/>
    <col min="15108" max="15108" width="30.7109375" style="42" customWidth="1"/>
    <col min="15109" max="15109" width="9.42578125" style="42" customWidth="1"/>
    <col min="15110" max="15110" width="13.42578125" style="42" customWidth="1"/>
    <col min="15111" max="15111" width="31.140625" style="42" customWidth="1"/>
    <col min="15112" max="15112" width="9.85546875" style="42" customWidth="1"/>
    <col min="15113" max="15113" width="13.28515625" style="42" customWidth="1"/>
    <col min="15114" max="15361" width="9.140625" style="42"/>
    <col min="15362" max="15362" width="2.5703125" style="42" customWidth="1"/>
    <col min="15363" max="15363" width="3.85546875" style="42" customWidth="1"/>
    <col min="15364" max="15364" width="30.7109375" style="42" customWidth="1"/>
    <col min="15365" max="15365" width="9.42578125" style="42" customWidth="1"/>
    <col min="15366" max="15366" width="13.42578125" style="42" customWidth="1"/>
    <col min="15367" max="15367" width="31.140625" style="42" customWidth="1"/>
    <col min="15368" max="15368" width="9.85546875" style="42" customWidth="1"/>
    <col min="15369" max="15369" width="13.28515625" style="42" customWidth="1"/>
    <col min="15370" max="15617" width="9.140625" style="42"/>
    <col min="15618" max="15618" width="2.5703125" style="42" customWidth="1"/>
    <col min="15619" max="15619" width="3.85546875" style="42" customWidth="1"/>
    <col min="15620" max="15620" width="30.7109375" style="42" customWidth="1"/>
    <col min="15621" max="15621" width="9.42578125" style="42" customWidth="1"/>
    <col min="15622" max="15622" width="13.42578125" style="42" customWidth="1"/>
    <col min="15623" max="15623" width="31.140625" style="42" customWidth="1"/>
    <col min="15624" max="15624" width="9.85546875" style="42" customWidth="1"/>
    <col min="15625" max="15625" width="13.28515625" style="42" customWidth="1"/>
    <col min="15626" max="15873" width="9.140625" style="42"/>
    <col min="15874" max="15874" width="2.5703125" style="42" customWidth="1"/>
    <col min="15875" max="15875" width="3.85546875" style="42" customWidth="1"/>
    <col min="15876" max="15876" width="30.7109375" style="42" customWidth="1"/>
    <col min="15877" max="15877" width="9.42578125" style="42" customWidth="1"/>
    <col min="15878" max="15878" width="13.42578125" style="42" customWidth="1"/>
    <col min="15879" max="15879" width="31.140625" style="42" customWidth="1"/>
    <col min="15880" max="15880" width="9.85546875" style="42" customWidth="1"/>
    <col min="15881" max="15881" width="13.28515625" style="42" customWidth="1"/>
    <col min="15882" max="16129" width="9.140625" style="42"/>
    <col min="16130" max="16130" width="2.5703125" style="42" customWidth="1"/>
    <col min="16131" max="16131" width="3.85546875" style="42" customWidth="1"/>
    <col min="16132" max="16132" width="30.7109375" style="42" customWidth="1"/>
    <col min="16133" max="16133" width="9.42578125" style="42" customWidth="1"/>
    <col min="16134" max="16134" width="13.42578125" style="42" customWidth="1"/>
    <col min="16135" max="16135" width="31.140625" style="42" customWidth="1"/>
    <col min="16136" max="16136" width="9.85546875" style="42" customWidth="1"/>
    <col min="16137" max="16137" width="13.28515625" style="42" customWidth="1"/>
    <col min="16138" max="16384" width="9.140625" style="42"/>
  </cols>
  <sheetData>
    <row r="1" spans="2:12" ht="15.75" customHeight="1" x14ac:dyDescent="0.2"/>
    <row r="2" spans="2:12" ht="15.75" customHeight="1" x14ac:dyDescent="0.25">
      <c r="B2" s="734" t="s">
        <v>780</v>
      </c>
      <c r="C2" s="734"/>
      <c r="D2" s="734"/>
      <c r="E2" s="734"/>
      <c r="F2" s="734"/>
      <c r="G2" s="734"/>
      <c r="H2" s="734"/>
      <c r="I2" s="734"/>
      <c r="J2" s="734"/>
      <c r="K2" s="734"/>
    </row>
    <row r="3" spans="2:12" ht="1.5" customHeight="1" x14ac:dyDescent="0.2"/>
    <row r="4" spans="2:12" ht="12.75" customHeight="1" x14ac:dyDescent="0.2">
      <c r="B4" s="732" t="s">
        <v>724</v>
      </c>
      <c r="C4" s="732"/>
      <c r="D4" s="732"/>
      <c r="E4" s="732"/>
      <c r="F4" s="732"/>
      <c r="G4" s="732"/>
      <c r="H4" s="732"/>
      <c r="I4" s="732"/>
    </row>
    <row r="5" spans="2:12" ht="12.75" customHeight="1" x14ac:dyDescent="0.2">
      <c r="B5" s="732"/>
      <c r="C5" s="732"/>
      <c r="D5" s="732"/>
      <c r="E5" s="732"/>
      <c r="F5" s="732"/>
      <c r="G5" s="732"/>
      <c r="H5" s="732"/>
      <c r="I5" s="732"/>
    </row>
    <row r="6" spans="2:12" ht="12.75" customHeight="1" x14ac:dyDescent="0.2">
      <c r="B6" s="732"/>
      <c r="C6" s="732"/>
      <c r="D6" s="732"/>
      <c r="E6" s="732"/>
      <c r="F6" s="732"/>
      <c r="G6" s="732"/>
      <c r="H6" s="732"/>
      <c r="I6" s="732"/>
    </row>
    <row r="7" spans="2:12" x14ac:dyDescent="0.2">
      <c r="H7" s="43"/>
    </row>
    <row r="8" spans="2:12" s="12" customFormat="1" ht="15.75" thickBot="1" x14ac:dyDescent="0.3">
      <c r="C8" s="44"/>
      <c r="H8" s="733"/>
      <c r="I8" s="733"/>
    </row>
    <row r="9" spans="2:12" s="47" customFormat="1" ht="63.75" thickBot="1" x14ac:dyDescent="0.3">
      <c r="B9" s="118"/>
      <c r="C9" s="45" t="s">
        <v>7</v>
      </c>
      <c r="D9" s="232" t="s">
        <v>734</v>
      </c>
      <c r="E9" s="32" t="s">
        <v>735</v>
      </c>
      <c r="F9" s="46" t="s">
        <v>224</v>
      </c>
      <c r="G9" s="539" t="s">
        <v>151</v>
      </c>
      <c r="H9" s="540" t="s">
        <v>7</v>
      </c>
      <c r="I9" s="232" t="s">
        <v>734</v>
      </c>
      <c r="J9" s="32" t="s">
        <v>735</v>
      </c>
      <c r="K9" s="46" t="s">
        <v>224</v>
      </c>
      <c r="L9" s="539" t="s">
        <v>151</v>
      </c>
    </row>
    <row r="10" spans="2:12" s="7" customFormat="1" ht="24" customHeight="1" x14ac:dyDescent="0.2">
      <c r="B10" s="48" t="s">
        <v>8</v>
      </c>
      <c r="C10" s="49" t="s">
        <v>86</v>
      </c>
      <c r="D10" s="50">
        <v>12596053</v>
      </c>
      <c r="E10" s="260">
        <v>23713033</v>
      </c>
      <c r="F10" s="260">
        <v>23713033</v>
      </c>
      <c r="G10" s="567">
        <f>SUM(F10/E10)</f>
        <v>1</v>
      </c>
      <c r="H10" s="51" t="s">
        <v>87</v>
      </c>
      <c r="I10" s="264">
        <v>27915000</v>
      </c>
      <c r="J10" s="264">
        <v>31251406</v>
      </c>
      <c r="K10" s="264">
        <v>30689775</v>
      </c>
      <c r="L10" s="567">
        <f>K10/J10</f>
        <v>0.98202861656848339</v>
      </c>
    </row>
    <row r="11" spans="2:12" s="7" customFormat="1" ht="25.5" x14ac:dyDescent="0.2">
      <c r="B11" s="48" t="s">
        <v>10</v>
      </c>
      <c r="C11" s="49" t="s">
        <v>88</v>
      </c>
      <c r="D11" s="50">
        <v>22802000</v>
      </c>
      <c r="E11" s="260">
        <v>24998360</v>
      </c>
      <c r="F11" s="260">
        <v>24998360</v>
      </c>
      <c r="G11" s="567">
        <f t="shared" ref="G11:G23" si="0">SUM(F11/E11)</f>
        <v>1</v>
      </c>
      <c r="H11" s="51" t="s">
        <v>89</v>
      </c>
      <c r="I11" s="264">
        <v>4061000</v>
      </c>
      <c r="J11" s="264">
        <v>4434900</v>
      </c>
      <c r="K11" s="264">
        <v>4400904</v>
      </c>
      <c r="L11" s="567">
        <f t="shared" ref="L11:L23" si="1">K11/J11</f>
        <v>0.9923344382060475</v>
      </c>
    </row>
    <row r="12" spans="2:12" s="7" customFormat="1" ht="24" customHeight="1" x14ac:dyDescent="0.2">
      <c r="B12" s="48" t="s">
        <v>12</v>
      </c>
      <c r="C12" s="49" t="s">
        <v>92</v>
      </c>
      <c r="D12" s="50">
        <v>20769000</v>
      </c>
      <c r="E12" s="261">
        <v>12562030</v>
      </c>
      <c r="F12" s="261">
        <v>12557967</v>
      </c>
      <c r="G12" s="567">
        <f t="shared" si="0"/>
        <v>0.99967656501377566</v>
      </c>
      <c r="H12" s="51" t="s">
        <v>91</v>
      </c>
      <c r="I12" s="264">
        <v>42438000</v>
      </c>
      <c r="J12" s="264">
        <v>42446431</v>
      </c>
      <c r="K12" s="264">
        <v>40550625</v>
      </c>
      <c r="L12" s="567">
        <f t="shared" si="1"/>
        <v>0.95533650402786519</v>
      </c>
    </row>
    <row r="13" spans="2:12" s="7" customFormat="1" ht="24.75" customHeight="1" x14ac:dyDescent="0.2">
      <c r="B13" s="48" t="s">
        <v>14</v>
      </c>
      <c r="C13" s="49" t="s">
        <v>62</v>
      </c>
      <c r="D13" s="53">
        <v>9730088</v>
      </c>
      <c r="E13" s="260">
        <v>8392527</v>
      </c>
      <c r="F13" s="260">
        <v>8158693</v>
      </c>
      <c r="G13" s="567">
        <f t="shared" si="0"/>
        <v>0.97213783166857848</v>
      </c>
      <c r="H13" s="52" t="s">
        <v>93</v>
      </c>
      <c r="I13" s="264">
        <v>3950000</v>
      </c>
      <c r="J13" s="264">
        <v>2700000</v>
      </c>
      <c r="K13" s="264">
        <v>2611200</v>
      </c>
      <c r="L13" s="567">
        <f t="shared" si="1"/>
        <v>0.96711111111111114</v>
      </c>
    </row>
    <row r="14" spans="2:12" s="7" customFormat="1" ht="19.5" customHeight="1" x14ac:dyDescent="0.2">
      <c r="B14" s="48" t="s">
        <v>16</v>
      </c>
      <c r="C14" s="49" t="s">
        <v>66</v>
      </c>
      <c r="D14" s="268">
        <v>0</v>
      </c>
      <c r="E14" s="262">
        <v>307715</v>
      </c>
      <c r="F14" s="262">
        <v>307715</v>
      </c>
      <c r="G14" s="567">
        <f t="shared" si="0"/>
        <v>1</v>
      </c>
      <c r="H14" s="54" t="s">
        <v>94</v>
      </c>
      <c r="I14" s="264">
        <v>600000</v>
      </c>
      <c r="J14" s="264">
        <v>4470360</v>
      </c>
      <c r="K14" s="264">
        <v>4363211</v>
      </c>
      <c r="L14" s="567">
        <f t="shared" si="1"/>
        <v>0.97603123685788173</v>
      </c>
    </row>
    <row r="15" spans="2:12" s="55" customFormat="1" ht="22.9" customHeight="1" x14ac:dyDescent="0.2">
      <c r="B15" s="48" t="s">
        <v>18</v>
      </c>
      <c r="C15" s="49" t="s">
        <v>393</v>
      </c>
      <c r="D15" s="53">
        <v>41914193</v>
      </c>
      <c r="E15" s="261">
        <v>33809057</v>
      </c>
      <c r="F15" s="261">
        <v>33809057</v>
      </c>
      <c r="G15" s="567">
        <f t="shared" si="0"/>
        <v>1</v>
      </c>
      <c r="H15" s="54" t="s">
        <v>95</v>
      </c>
      <c r="I15" s="264">
        <v>28695158</v>
      </c>
      <c r="J15" s="264">
        <v>17706669</v>
      </c>
      <c r="K15" s="537">
        <v>0</v>
      </c>
      <c r="L15" s="567">
        <f t="shared" si="1"/>
        <v>0</v>
      </c>
    </row>
    <row r="16" spans="2:12" s="55" customFormat="1" ht="30" customHeight="1" thickBot="1" x14ac:dyDescent="0.25">
      <c r="B16" s="266" t="s">
        <v>19</v>
      </c>
      <c r="C16" s="268" t="s">
        <v>397</v>
      </c>
      <c r="D16" s="269"/>
      <c r="E16" s="270">
        <v>1135982</v>
      </c>
      <c r="F16" s="270">
        <v>1135982</v>
      </c>
      <c r="G16" s="568">
        <f t="shared" si="0"/>
        <v>1</v>
      </c>
      <c r="H16" s="271" t="s">
        <v>98</v>
      </c>
      <c r="I16" s="272">
        <v>503842</v>
      </c>
      <c r="J16" s="272">
        <v>503842</v>
      </c>
      <c r="K16" s="272">
        <v>503842</v>
      </c>
      <c r="L16" s="568">
        <f t="shared" si="1"/>
        <v>1</v>
      </c>
    </row>
    <row r="17" spans="2:12" s="55" customFormat="1" ht="22.9" customHeight="1" thickBot="1" x14ac:dyDescent="0.25">
      <c r="B17" s="126" t="s">
        <v>21</v>
      </c>
      <c r="C17" s="279" t="s">
        <v>396</v>
      </c>
      <c r="D17" s="280">
        <f>SUM(D10:D15)</f>
        <v>107811334</v>
      </c>
      <c r="E17" s="280">
        <f>SUM(E10:E16)</f>
        <v>104918704</v>
      </c>
      <c r="F17" s="541">
        <f>SUM(F10:F16)</f>
        <v>104680807</v>
      </c>
      <c r="G17" s="569">
        <f t="shared" si="0"/>
        <v>0.99773255872470556</v>
      </c>
      <c r="H17" s="279" t="s">
        <v>398</v>
      </c>
      <c r="I17" s="280">
        <f>SUM(I10:I16)</f>
        <v>108163000</v>
      </c>
      <c r="J17" s="280">
        <f>SUM(J10:J16)</f>
        <v>103513608</v>
      </c>
      <c r="K17" s="538">
        <f>SUM(K10:K16)</f>
        <v>83119557</v>
      </c>
      <c r="L17" s="569">
        <f t="shared" si="1"/>
        <v>0.80298193257837169</v>
      </c>
    </row>
    <row r="18" spans="2:12" s="55" customFormat="1" ht="27.75" customHeight="1" x14ac:dyDescent="0.2">
      <c r="B18" s="273" t="s">
        <v>23</v>
      </c>
      <c r="C18" s="274" t="s">
        <v>90</v>
      </c>
      <c r="D18" s="275">
        <v>0</v>
      </c>
      <c r="E18" s="276">
        <v>9887965</v>
      </c>
      <c r="F18" s="276">
        <v>9887965</v>
      </c>
      <c r="G18" s="567">
        <f t="shared" si="0"/>
        <v>1</v>
      </c>
      <c r="H18" s="277" t="s">
        <v>96</v>
      </c>
      <c r="I18" s="278">
        <v>655000</v>
      </c>
      <c r="J18" s="278">
        <v>2425000</v>
      </c>
      <c r="K18" s="278">
        <v>2150753</v>
      </c>
      <c r="L18" s="567">
        <f t="shared" si="1"/>
        <v>0.88690845360824744</v>
      </c>
    </row>
    <row r="19" spans="2:12" s="7" customFormat="1" ht="31.5" customHeight="1" x14ac:dyDescent="0.2">
      <c r="B19" s="48" t="s">
        <v>25</v>
      </c>
      <c r="C19" s="267" t="s">
        <v>68</v>
      </c>
      <c r="D19" s="56">
        <v>0</v>
      </c>
      <c r="E19" s="56">
        <v>0</v>
      </c>
      <c r="F19" s="56">
        <v>0</v>
      </c>
      <c r="G19" s="567"/>
      <c r="H19" s="54" t="s">
        <v>97</v>
      </c>
      <c r="I19" s="264">
        <v>1277000</v>
      </c>
      <c r="J19" s="264">
        <v>1314943</v>
      </c>
      <c r="K19" s="264">
        <v>1314943</v>
      </c>
      <c r="L19" s="567">
        <f t="shared" si="1"/>
        <v>1</v>
      </c>
    </row>
    <row r="20" spans="2:12" s="7" customFormat="1" ht="20.25" customHeight="1" x14ac:dyDescent="0.2">
      <c r="B20" s="48" t="s">
        <v>26</v>
      </c>
      <c r="C20" s="49" t="s">
        <v>64</v>
      </c>
      <c r="D20" s="56">
        <v>0</v>
      </c>
      <c r="E20" s="263">
        <v>51181</v>
      </c>
      <c r="F20" s="263">
        <v>51181</v>
      </c>
      <c r="G20" s="567">
        <f t="shared" si="0"/>
        <v>1</v>
      </c>
      <c r="H20" s="49" t="s">
        <v>400</v>
      </c>
      <c r="I20" s="265"/>
      <c r="J20" s="264">
        <v>9887965</v>
      </c>
      <c r="K20" s="537">
        <v>0</v>
      </c>
      <c r="L20" s="567">
        <f t="shared" si="1"/>
        <v>0</v>
      </c>
    </row>
    <row r="21" spans="2:12" s="7" customFormat="1" ht="26.25" thickBot="1" x14ac:dyDescent="0.25">
      <c r="B21" s="266" t="s">
        <v>27</v>
      </c>
      <c r="C21" s="271" t="s">
        <v>394</v>
      </c>
      <c r="D21" s="542">
        <v>2283666</v>
      </c>
      <c r="E21" s="542">
        <v>2283666</v>
      </c>
      <c r="F21" s="542">
        <v>2283666</v>
      </c>
      <c r="G21" s="568">
        <f t="shared" si="0"/>
        <v>1</v>
      </c>
      <c r="H21" s="268"/>
      <c r="I21" s="543"/>
      <c r="J21" s="272"/>
      <c r="K21" s="272"/>
      <c r="L21" s="568"/>
    </row>
    <row r="22" spans="2:12" s="7" customFormat="1" ht="21" customHeight="1" thickBot="1" x14ac:dyDescent="0.25">
      <c r="B22" s="550" t="s">
        <v>29</v>
      </c>
      <c r="C22" s="551" t="s">
        <v>395</v>
      </c>
      <c r="D22" s="552">
        <f>SUM(D18:D21)</f>
        <v>2283666</v>
      </c>
      <c r="E22" s="552">
        <f>SUM(E18:E21)</f>
        <v>12222812</v>
      </c>
      <c r="F22" s="579">
        <f>SUM(F18:F21)</f>
        <v>12222812</v>
      </c>
      <c r="G22" s="580">
        <f t="shared" si="0"/>
        <v>1</v>
      </c>
      <c r="H22" s="553" t="s">
        <v>399</v>
      </c>
      <c r="I22" s="554">
        <f>SUM(I18:I21)</f>
        <v>1932000</v>
      </c>
      <c r="J22" s="554">
        <f>SUM(J18:J21)</f>
        <v>13627908</v>
      </c>
      <c r="K22" s="554">
        <f>SUM(K18:K21)</f>
        <v>3465696</v>
      </c>
      <c r="L22" s="580">
        <f t="shared" si="1"/>
        <v>0.25430873175838875</v>
      </c>
    </row>
    <row r="23" spans="2:12" ht="21" customHeight="1" thickBot="1" x14ac:dyDescent="0.25">
      <c r="B23" s="544" t="s">
        <v>31</v>
      </c>
      <c r="C23" s="545" t="s">
        <v>100</v>
      </c>
      <c r="D23" s="546">
        <f>SUM(D17+D22)</f>
        <v>110095000</v>
      </c>
      <c r="E23" s="546">
        <f>SUM(E17+E22)</f>
        <v>117141516</v>
      </c>
      <c r="F23" s="547">
        <f>SUM(F17+F22)</f>
        <v>116903619</v>
      </c>
      <c r="G23" s="581">
        <f t="shared" si="0"/>
        <v>0.99796914870044873</v>
      </c>
      <c r="H23" s="548" t="s">
        <v>101</v>
      </c>
      <c r="I23" s="549">
        <f>SUM(I17+I22)</f>
        <v>110095000</v>
      </c>
      <c r="J23" s="549">
        <f>SUM(J17+J22)</f>
        <v>117141516</v>
      </c>
      <c r="K23" s="549">
        <f>SUM(K17+K22)</f>
        <v>86585253</v>
      </c>
      <c r="L23" s="581">
        <f t="shared" si="1"/>
        <v>0.73915086603454916</v>
      </c>
    </row>
    <row r="24" spans="2:12" ht="23.25" customHeight="1" x14ac:dyDescent="0.2"/>
    <row r="25" spans="2:12" ht="15" customHeight="1" x14ac:dyDescent="0.2"/>
    <row r="26" spans="2:12" ht="24.75" customHeight="1" x14ac:dyDescent="0.2"/>
    <row r="27" spans="2:12" ht="24.75" customHeight="1" x14ac:dyDescent="0.2"/>
    <row r="28" spans="2:12" ht="25.5" customHeight="1" x14ac:dyDescent="0.2"/>
    <row r="29" spans="2:12" ht="15" customHeight="1" x14ac:dyDescent="0.2"/>
    <row r="30" spans="2:12" ht="15" customHeight="1" x14ac:dyDescent="0.2"/>
    <row r="31" spans="2:12" ht="15" customHeight="1" x14ac:dyDescent="0.2"/>
    <row r="32" spans="2:12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3">
    <mergeCell ref="B4:I6"/>
    <mergeCell ref="H8:I8"/>
    <mergeCell ref="B2:K2"/>
  </mergeCells>
  <phoneticPr fontId="31" type="noConversion"/>
  <printOptions horizontalCentered="1"/>
  <pageMargins left="1.1811023622047245" right="0.98425196850393704" top="0.59055118110236227" bottom="0.98425196850393704" header="0" footer="0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3109-36DF-4293-A098-097A852D4862}">
  <sheetPr>
    <tabColor rgb="FF00B0F0"/>
  </sheetPr>
  <dimension ref="A1:K14"/>
  <sheetViews>
    <sheetView zoomScaleNormal="100" workbookViewId="0">
      <selection activeCell="A2" sqref="A2:E2"/>
    </sheetView>
  </sheetViews>
  <sheetFormatPr defaultRowHeight="15" x14ac:dyDescent="0.25"/>
  <cols>
    <col min="1" max="1" width="34.140625" style="245" customWidth="1"/>
    <col min="2" max="2" width="18.7109375" style="245" customWidth="1"/>
    <col min="3" max="3" width="16.140625" style="245" customWidth="1"/>
    <col min="4" max="4" width="17" style="245" customWidth="1"/>
    <col min="5" max="5" width="19" style="245" customWidth="1"/>
    <col min="6" max="6" width="15.7109375" style="245" customWidth="1"/>
    <col min="7" max="7" width="16.28515625" style="245" customWidth="1"/>
  </cols>
  <sheetData>
    <row r="1" spans="1:11" s="327" customFormat="1" ht="15.75" x14ac:dyDescent="0.25">
      <c r="A1" s="735" t="s">
        <v>781</v>
      </c>
      <c r="B1" s="735"/>
      <c r="C1" s="735"/>
      <c r="D1" s="735"/>
      <c r="E1" s="735"/>
      <c r="F1" s="735"/>
      <c r="G1" s="735"/>
      <c r="H1" s="735"/>
      <c r="I1" s="325"/>
      <c r="J1" s="325"/>
      <c r="K1" s="326"/>
    </row>
    <row r="2" spans="1:11" ht="15.75" x14ac:dyDescent="0.25">
      <c r="A2" s="736"/>
      <c r="B2" s="736"/>
      <c r="C2" s="736"/>
      <c r="D2" s="736"/>
      <c r="E2" s="736"/>
      <c r="F2" s="247"/>
      <c r="G2" s="248"/>
      <c r="H2" s="248"/>
      <c r="I2" s="243"/>
      <c r="J2" s="243"/>
      <c r="K2" s="244"/>
    </row>
    <row r="3" spans="1:11" s="331" customFormat="1" ht="15.75" x14ac:dyDescent="0.25">
      <c r="A3" s="737" t="s">
        <v>725</v>
      </c>
      <c r="B3" s="737"/>
      <c r="C3" s="737"/>
      <c r="D3" s="737"/>
      <c r="E3" s="737"/>
      <c r="F3" s="737"/>
      <c r="G3" s="737"/>
      <c r="H3" s="328"/>
      <c r="I3" s="329"/>
      <c r="J3" s="329"/>
      <c r="K3" s="330"/>
    </row>
    <row r="4" spans="1:11" ht="15.75" x14ac:dyDescent="0.25">
      <c r="A4" s="84"/>
      <c r="B4" s="84"/>
      <c r="C4" s="84"/>
      <c r="D4" s="84"/>
      <c r="E4" s="84"/>
      <c r="F4" s="84"/>
      <c r="G4" s="84"/>
      <c r="H4" s="84"/>
    </row>
    <row r="5" spans="1:11" ht="16.5" thickBot="1" x14ac:dyDescent="0.3">
      <c r="H5" s="249"/>
    </row>
    <row r="6" spans="1:11" ht="32.25" thickBot="1" x14ac:dyDescent="0.3">
      <c r="A6" s="335" t="s">
        <v>234</v>
      </c>
      <c r="B6" s="334" t="s">
        <v>235</v>
      </c>
      <c r="C6" s="332" t="s">
        <v>239</v>
      </c>
      <c r="D6" s="332" t="s">
        <v>236</v>
      </c>
      <c r="E6" s="332" t="s">
        <v>237</v>
      </c>
      <c r="F6" s="332" t="s">
        <v>434</v>
      </c>
      <c r="G6" s="333" t="s">
        <v>238</v>
      </c>
      <c r="H6" s="250"/>
    </row>
    <row r="7" spans="1:11" ht="15.75" x14ac:dyDescent="0.25">
      <c r="A7" s="555" t="s">
        <v>431</v>
      </c>
      <c r="B7" s="336">
        <v>7</v>
      </c>
      <c r="C7" s="337"/>
      <c r="D7" s="338"/>
      <c r="E7" s="339"/>
      <c r="F7" s="340"/>
      <c r="G7" s="341">
        <f>SUM(B7:F7)</f>
        <v>7</v>
      </c>
      <c r="H7" s="250"/>
    </row>
    <row r="8" spans="1:11" ht="15.75" x14ac:dyDescent="0.25">
      <c r="A8" s="556" t="s">
        <v>144</v>
      </c>
      <c r="B8" s="336"/>
      <c r="C8" s="337"/>
      <c r="D8" s="336">
        <v>1</v>
      </c>
      <c r="E8" s="339"/>
      <c r="F8" s="342"/>
      <c r="G8" s="343">
        <f t="shared" ref="G8:G13" si="0">SUM(B8:F8)</f>
        <v>1</v>
      </c>
      <c r="H8" s="250"/>
    </row>
    <row r="9" spans="1:11" ht="15.75" x14ac:dyDescent="0.25">
      <c r="A9" s="556" t="s">
        <v>0</v>
      </c>
      <c r="B9" s="336"/>
      <c r="C9" s="337"/>
      <c r="D9" s="336"/>
      <c r="E9" s="337">
        <v>8</v>
      </c>
      <c r="F9" s="342"/>
      <c r="G9" s="343">
        <f t="shared" si="0"/>
        <v>8</v>
      </c>
      <c r="H9" s="84"/>
    </row>
    <row r="10" spans="1:11" ht="15.75" x14ac:dyDescent="0.25">
      <c r="A10" s="556" t="s">
        <v>432</v>
      </c>
      <c r="B10" s="336"/>
      <c r="C10" s="337"/>
      <c r="D10" s="336"/>
      <c r="E10" s="299"/>
      <c r="F10" s="342">
        <v>1</v>
      </c>
      <c r="G10" s="343">
        <f t="shared" si="0"/>
        <v>1</v>
      </c>
      <c r="H10" s="84"/>
    </row>
    <row r="11" spans="1:11" ht="15.75" x14ac:dyDescent="0.25">
      <c r="A11" s="556" t="s">
        <v>433</v>
      </c>
      <c r="B11" s="336"/>
      <c r="C11" s="337"/>
      <c r="D11" s="336">
        <v>1</v>
      </c>
      <c r="E11" s="299"/>
      <c r="F11" s="342"/>
      <c r="G11" s="343">
        <f t="shared" si="0"/>
        <v>1</v>
      </c>
      <c r="H11" s="246"/>
    </row>
    <row r="12" spans="1:11" ht="15.75" x14ac:dyDescent="0.25">
      <c r="A12" s="556" t="s">
        <v>1</v>
      </c>
      <c r="B12" s="336"/>
      <c r="C12" s="337"/>
      <c r="D12" s="336">
        <v>1</v>
      </c>
      <c r="E12" s="299"/>
      <c r="F12" s="342"/>
      <c r="G12" s="343">
        <f t="shared" si="0"/>
        <v>1</v>
      </c>
      <c r="H12" s="246"/>
    </row>
    <row r="13" spans="1:11" ht="16.5" thickBot="1" x14ac:dyDescent="0.3">
      <c r="A13" s="557" t="s">
        <v>2</v>
      </c>
      <c r="B13" s="344"/>
      <c r="C13" s="337"/>
      <c r="D13" s="336">
        <v>1</v>
      </c>
      <c r="E13" s="299"/>
      <c r="F13" s="345"/>
      <c r="G13" s="346">
        <f t="shared" si="0"/>
        <v>1</v>
      </c>
      <c r="H13" s="246"/>
    </row>
    <row r="14" spans="1:11" ht="16.5" thickBot="1" x14ac:dyDescent="0.3">
      <c r="A14" s="351" t="s">
        <v>78</v>
      </c>
      <c r="B14" s="347">
        <f>SUM(B7:B13)</f>
        <v>7</v>
      </c>
      <c r="C14" s="347">
        <f t="shared" ref="C14:G14" si="1">SUM(C7:C13)</f>
        <v>0</v>
      </c>
      <c r="D14" s="347">
        <f t="shared" si="1"/>
        <v>4</v>
      </c>
      <c r="E14" s="348">
        <f t="shared" si="1"/>
        <v>8</v>
      </c>
      <c r="F14" s="349">
        <f t="shared" si="1"/>
        <v>1</v>
      </c>
      <c r="G14" s="350">
        <f t="shared" si="1"/>
        <v>20</v>
      </c>
    </row>
  </sheetData>
  <mergeCells count="3">
    <mergeCell ref="A1:H1"/>
    <mergeCell ref="A2:E2"/>
    <mergeCell ref="A3:G3"/>
  </mergeCells>
  <pageMargins left="0.7" right="0.7" top="0.75" bottom="0.75" header="0.3" footer="0.3"/>
  <pageSetup paperSize="9" scale="95" orientation="landscape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CEF5-55DE-48CB-B325-A7F3E46EB1AD}">
  <sheetPr>
    <tabColor rgb="FF00B0F0"/>
  </sheetPr>
  <dimension ref="A1:K16"/>
  <sheetViews>
    <sheetView zoomScaleNormal="100" workbookViewId="0">
      <selection activeCell="A2" sqref="A2:E2"/>
    </sheetView>
  </sheetViews>
  <sheetFormatPr defaultRowHeight="15" x14ac:dyDescent="0.25"/>
  <cols>
    <col min="1" max="1" width="9.140625" style="245" customWidth="1"/>
    <col min="2" max="2" width="37.28515625" style="245" customWidth="1"/>
    <col min="3" max="3" width="37.28515625" style="287" customWidth="1"/>
    <col min="4" max="4" width="10.5703125" bestFit="1" customWidth="1"/>
  </cols>
  <sheetData>
    <row r="1" spans="1:11" ht="15.75" customHeight="1" x14ac:dyDescent="0.25">
      <c r="B1" s="710" t="s">
        <v>782</v>
      </c>
      <c r="C1" s="710"/>
      <c r="D1" s="710"/>
      <c r="E1" s="282"/>
      <c r="F1" s="284"/>
      <c r="G1" s="243"/>
      <c r="H1" s="243"/>
      <c r="I1" s="243"/>
      <c r="J1" s="243"/>
      <c r="K1" s="244"/>
    </row>
    <row r="2" spans="1:11" x14ac:dyDescent="0.25">
      <c r="A2" s="738"/>
      <c r="B2" s="738"/>
      <c r="C2" s="738"/>
      <c r="D2" s="738"/>
      <c r="E2" s="738"/>
      <c r="F2" s="284"/>
      <c r="G2" s="243"/>
      <c r="H2" s="243"/>
      <c r="I2" s="243"/>
      <c r="J2" s="243"/>
      <c r="K2" s="244"/>
    </row>
    <row r="3" spans="1:11" x14ac:dyDescent="0.25">
      <c r="A3" s="285"/>
      <c r="B3" s="286"/>
      <c r="D3" s="287"/>
      <c r="E3" s="287"/>
      <c r="F3" s="284"/>
      <c r="G3" s="243"/>
      <c r="H3" s="243"/>
      <c r="I3" s="243"/>
      <c r="J3" s="243"/>
      <c r="K3" s="244"/>
    </row>
    <row r="4" spans="1:11" ht="15.75" customHeight="1" x14ac:dyDescent="0.25">
      <c r="A4" s="709" t="s">
        <v>726</v>
      </c>
      <c r="B4" s="709"/>
      <c r="C4" s="709"/>
      <c r="D4" s="709"/>
      <c r="E4" s="281"/>
      <c r="F4" s="284"/>
      <c r="G4" s="243"/>
      <c r="H4" s="243"/>
      <c r="I4" s="243"/>
      <c r="J4" s="243"/>
      <c r="K4" s="244"/>
    </row>
    <row r="5" spans="1:11" ht="15.75" thickBot="1" x14ac:dyDescent="0.3">
      <c r="A5" s="288"/>
      <c r="B5" s="288"/>
      <c r="C5" s="289"/>
      <c r="D5" s="288"/>
      <c r="E5" s="288"/>
      <c r="F5" s="284"/>
      <c r="G5" s="243"/>
      <c r="H5" s="243"/>
      <c r="I5" s="243"/>
      <c r="J5" s="243"/>
      <c r="K5" s="244"/>
    </row>
    <row r="6" spans="1:11" s="392" customFormat="1" ht="35.25" customHeight="1" thickBot="1" x14ac:dyDescent="0.3">
      <c r="A6" s="396" t="s">
        <v>80</v>
      </c>
      <c r="B6" s="399" t="s">
        <v>436</v>
      </c>
      <c r="C6" s="400" t="s">
        <v>437</v>
      </c>
    </row>
    <row r="7" spans="1:11" ht="35.25" customHeight="1" x14ac:dyDescent="0.25">
      <c r="A7" s="558" t="s">
        <v>413</v>
      </c>
      <c r="B7" s="559" t="s">
        <v>435</v>
      </c>
      <c r="C7" s="560">
        <v>44197859</v>
      </c>
    </row>
    <row r="8" spans="1:11" ht="35.25" customHeight="1" x14ac:dyDescent="0.25">
      <c r="A8" s="228" t="s">
        <v>414</v>
      </c>
      <c r="B8" s="352" t="s">
        <v>415</v>
      </c>
      <c r="C8" s="353">
        <v>79674914</v>
      </c>
    </row>
    <row r="9" spans="1:11" ht="35.25" customHeight="1" x14ac:dyDescent="0.25">
      <c r="A9" s="228" t="s">
        <v>416</v>
      </c>
      <c r="B9" s="352" t="s">
        <v>417</v>
      </c>
      <c r="C9" s="353">
        <v>1135982</v>
      </c>
    </row>
    <row r="10" spans="1:11" ht="35.25" customHeight="1" x14ac:dyDescent="0.25">
      <c r="A10" s="228" t="s">
        <v>418</v>
      </c>
      <c r="B10" s="352" t="s">
        <v>419</v>
      </c>
      <c r="C10" s="353">
        <v>-5041419</v>
      </c>
    </row>
    <row r="11" spans="1:11" ht="35.25" customHeight="1" x14ac:dyDescent="0.25">
      <c r="A11" s="228" t="s">
        <v>420</v>
      </c>
      <c r="B11" s="352" t="s">
        <v>421</v>
      </c>
      <c r="C11" s="353">
        <v>86081411</v>
      </c>
    </row>
    <row r="12" spans="1:11" ht="35.25" customHeight="1" x14ac:dyDescent="0.25">
      <c r="A12" s="228" t="s">
        <v>422</v>
      </c>
      <c r="B12" s="352" t="s">
        <v>423</v>
      </c>
      <c r="C12" s="353">
        <v>503842</v>
      </c>
    </row>
    <row r="13" spans="1:11" ht="35.25" customHeight="1" thickBot="1" x14ac:dyDescent="0.3">
      <c r="A13" s="393" t="s">
        <v>424</v>
      </c>
      <c r="B13" s="394" t="s">
        <v>425</v>
      </c>
      <c r="C13" s="395">
        <f>C14-C7</f>
        <v>-10815776</v>
      </c>
      <c r="D13" s="354"/>
    </row>
    <row r="14" spans="1:11" s="392" customFormat="1" ht="35.25" customHeight="1" thickBot="1" x14ac:dyDescent="0.3">
      <c r="A14" s="396" t="s">
        <v>426</v>
      </c>
      <c r="B14" s="397" t="s">
        <v>427</v>
      </c>
      <c r="C14" s="398">
        <v>33382083</v>
      </c>
    </row>
    <row r="15" spans="1:11" ht="35.25" customHeight="1" x14ac:dyDescent="0.25"/>
    <row r="16" spans="1:11" ht="35.25" customHeight="1" x14ac:dyDescent="0.25"/>
  </sheetData>
  <mergeCells count="3">
    <mergeCell ref="B1:D1"/>
    <mergeCell ref="A2:E2"/>
    <mergeCell ref="A4:D4"/>
  </mergeCells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6732-72BA-4BBE-9597-D81D0AAF01CE}">
  <dimension ref="A1:C17"/>
  <sheetViews>
    <sheetView workbookViewId="0">
      <pane ySplit="7" topLeftCell="A8" activePane="bottomLeft" state="frozen"/>
      <selection pane="bottomLeft" activeCell="B2" sqref="B2"/>
    </sheetView>
  </sheetViews>
  <sheetFormatPr defaultRowHeight="12.75" x14ac:dyDescent="0.2"/>
  <cols>
    <col min="1" max="1" width="9.42578125" style="1" customWidth="1"/>
    <col min="2" max="2" width="41" style="1" customWidth="1"/>
    <col min="3" max="3" width="32.85546875" style="1" customWidth="1"/>
    <col min="4" max="256" width="9.140625" style="1"/>
    <col min="257" max="257" width="8.140625" style="1" customWidth="1"/>
    <col min="258" max="258" width="41" style="1" customWidth="1"/>
    <col min="259" max="259" width="32.85546875" style="1" customWidth="1"/>
    <col min="260" max="512" width="9.140625" style="1"/>
    <col min="513" max="513" width="8.140625" style="1" customWidth="1"/>
    <col min="514" max="514" width="41" style="1" customWidth="1"/>
    <col min="515" max="515" width="32.85546875" style="1" customWidth="1"/>
    <col min="516" max="768" width="9.140625" style="1"/>
    <col min="769" max="769" width="8.140625" style="1" customWidth="1"/>
    <col min="770" max="770" width="41" style="1" customWidth="1"/>
    <col min="771" max="771" width="32.85546875" style="1" customWidth="1"/>
    <col min="772" max="1024" width="9.140625" style="1"/>
    <col min="1025" max="1025" width="8.140625" style="1" customWidth="1"/>
    <col min="1026" max="1026" width="41" style="1" customWidth="1"/>
    <col min="1027" max="1027" width="32.85546875" style="1" customWidth="1"/>
    <col min="1028" max="1280" width="9.140625" style="1"/>
    <col min="1281" max="1281" width="8.140625" style="1" customWidth="1"/>
    <col min="1282" max="1282" width="41" style="1" customWidth="1"/>
    <col min="1283" max="1283" width="32.85546875" style="1" customWidth="1"/>
    <col min="1284" max="1536" width="9.140625" style="1"/>
    <col min="1537" max="1537" width="8.140625" style="1" customWidth="1"/>
    <col min="1538" max="1538" width="41" style="1" customWidth="1"/>
    <col min="1539" max="1539" width="32.85546875" style="1" customWidth="1"/>
    <col min="1540" max="1792" width="9.140625" style="1"/>
    <col min="1793" max="1793" width="8.140625" style="1" customWidth="1"/>
    <col min="1794" max="1794" width="41" style="1" customWidth="1"/>
    <col min="1795" max="1795" width="32.85546875" style="1" customWidth="1"/>
    <col min="1796" max="2048" width="9.140625" style="1"/>
    <col min="2049" max="2049" width="8.140625" style="1" customWidth="1"/>
    <col min="2050" max="2050" width="41" style="1" customWidth="1"/>
    <col min="2051" max="2051" width="32.85546875" style="1" customWidth="1"/>
    <col min="2052" max="2304" width="9.140625" style="1"/>
    <col min="2305" max="2305" width="8.140625" style="1" customWidth="1"/>
    <col min="2306" max="2306" width="41" style="1" customWidth="1"/>
    <col min="2307" max="2307" width="32.85546875" style="1" customWidth="1"/>
    <col min="2308" max="2560" width="9.140625" style="1"/>
    <col min="2561" max="2561" width="8.140625" style="1" customWidth="1"/>
    <col min="2562" max="2562" width="41" style="1" customWidth="1"/>
    <col min="2563" max="2563" width="32.85546875" style="1" customWidth="1"/>
    <col min="2564" max="2816" width="9.140625" style="1"/>
    <col min="2817" max="2817" width="8.140625" style="1" customWidth="1"/>
    <col min="2818" max="2818" width="41" style="1" customWidth="1"/>
    <col min="2819" max="2819" width="32.85546875" style="1" customWidth="1"/>
    <col min="2820" max="3072" width="9.140625" style="1"/>
    <col min="3073" max="3073" width="8.140625" style="1" customWidth="1"/>
    <col min="3074" max="3074" width="41" style="1" customWidth="1"/>
    <col min="3075" max="3075" width="32.85546875" style="1" customWidth="1"/>
    <col min="3076" max="3328" width="9.140625" style="1"/>
    <col min="3329" max="3329" width="8.140625" style="1" customWidth="1"/>
    <col min="3330" max="3330" width="41" style="1" customWidth="1"/>
    <col min="3331" max="3331" width="32.85546875" style="1" customWidth="1"/>
    <col min="3332" max="3584" width="9.140625" style="1"/>
    <col min="3585" max="3585" width="8.140625" style="1" customWidth="1"/>
    <col min="3586" max="3586" width="41" style="1" customWidth="1"/>
    <col min="3587" max="3587" width="32.85546875" style="1" customWidth="1"/>
    <col min="3588" max="3840" width="9.140625" style="1"/>
    <col min="3841" max="3841" width="8.140625" style="1" customWidth="1"/>
    <col min="3842" max="3842" width="41" style="1" customWidth="1"/>
    <col min="3843" max="3843" width="32.85546875" style="1" customWidth="1"/>
    <col min="3844" max="4096" width="9.140625" style="1"/>
    <col min="4097" max="4097" width="8.140625" style="1" customWidth="1"/>
    <col min="4098" max="4098" width="41" style="1" customWidth="1"/>
    <col min="4099" max="4099" width="32.85546875" style="1" customWidth="1"/>
    <col min="4100" max="4352" width="9.140625" style="1"/>
    <col min="4353" max="4353" width="8.140625" style="1" customWidth="1"/>
    <col min="4354" max="4354" width="41" style="1" customWidth="1"/>
    <col min="4355" max="4355" width="32.85546875" style="1" customWidth="1"/>
    <col min="4356" max="4608" width="9.140625" style="1"/>
    <col min="4609" max="4609" width="8.140625" style="1" customWidth="1"/>
    <col min="4610" max="4610" width="41" style="1" customWidth="1"/>
    <col min="4611" max="4611" width="32.85546875" style="1" customWidth="1"/>
    <col min="4612" max="4864" width="9.140625" style="1"/>
    <col min="4865" max="4865" width="8.140625" style="1" customWidth="1"/>
    <col min="4866" max="4866" width="41" style="1" customWidth="1"/>
    <col min="4867" max="4867" width="32.85546875" style="1" customWidth="1"/>
    <col min="4868" max="5120" width="9.140625" style="1"/>
    <col min="5121" max="5121" width="8.140625" style="1" customWidth="1"/>
    <col min="5122" max="5122" width="41" style="1" customWidth="1"/>
    <col min="5123" max="5123" width="32.85546875" style="1" customWidth="1"/>
    <col min="5124" max="5376" width="9.140625" style="1"/>
    <col min="5377" max="5377" width="8.140625" style="1" customWidth="1"/>
    <col min="5378" max="5378" width="41" style="1" customWidth="1"/>
    <col min="5379" max="5379" width="32.85546875" style="1" customWidth="1"/>
    <col min="5380" max="5632" width="9.140625" style="1"/>
    <col min="5633" max="5633" width="8.140625" style="1" customWidth="1"/>
    <col min="5634" max="5634" width="41" style="1" customWidth="1"/>
    <col min="5635" max="5635" width="32.85546875" style="1" customWidth="1"/>
    <col min="5636" max="5888" width="9.140625" style="1"/>
    <col min="5889" max="5889" width="8.140625" style="1" customWidth="1"/>
    <col min="5890" max="5890" width="41" style="1" customWidth="1"/>
    <col min="5891" max="5891" width="32.85546875" style="1" customWidth="1"/>
    <col min="5892" max="6144" width="9.140625" style="1"/>
    <col min="6145" max="6145" width="8.140625" style="1" customWidth="1"/>
    <col min="6146" max="6146" width="41" style="1" customWidth="1"/>
    <col min="6147" max="6147" width="32.85546875" style="1" customWidth="1"/>
    <col min="6148" max="6400" width="9.140625" style="1"/>
    <col min="6401" max="6401" width="8.140625" style="1" customWidth="1"/>
    <col min="6402" max="6402" width="41" style="1" customWidth="1"/>
    <col min="6403" max="6403" width="32.85546875" style="1" customWidth="1"/>
    <col min="6404" max="6656" width="9.140625" style="1"/>
    <col min="6657" max="6657" width="8.140625" style="1" customWidth="1"/>
    <col min="6658" max="6658" width="41" style="1" customWidth="1"/>
    <col min="6659" max="6659" width="32.85546875" style="1" customWidth="1"/>
    <col min="6660" max="6912" width="9.140625" style="1"/>
    <col min="6913" max="6913" width="8.140625" style="1" customWidth="1"/>
    <col min="6914" max="6914" width="41" style="1" customWidth="1"/>
    <col min="6915" max="6915" width="32.85546875" style="1" customWidth="1"/>
    <col min="6916" max="7168" width="9.140625" style="1"/>
    <col min="7169" max="7169" width="8.140625" style="1" customWidth="1"/>
    <col min="7170" max="7170" width="41" style="1" customWidth="1"/>
    <col min="7171" max="7171" width="32.85546875" style="1" customWidth="1"/>
    <col min="7172" max="7424" width="9.140625" style="1"/>
    <col min="7425" max="7425" width="8.140625" style="1" customWidth="1"/>
    <col min="7426" max="7426" width="41" style="1" customWidth="1"/>
    <col min="7427" max="7427" width="32.85546875" style="1" customWidth="1"/>
    <col min="7428" max="7680" width="9.140625" style="1"/>
    <col min="7681" max="7681" width="8.140625" style="1" customWidth="1"/>
    <col min="7682" max="7682" width="41" style="1" customWidth="1"/>
    <col min="7683" max="7683" width="32.85546875" style="1" customWidth="1"/>
    <col min="7684" max="7936" width="9.140625" style="1"/>
    <col min="7937" max="7937" width="8.140625" style="1" customWidth="1"/>
    <col min="7938" max="7938" width="41" style="1" customWidth="1"/>
    <col min="7939" max="7939" width="32.85546875" style="1" customWidth="1"/>
    <col min="7940" max="8192" width="9.140625" style="1"/>
    <col min="8193" max="8193" width="8.140625" style="1" customWidth="1"/>
    <col min="8194" max="8194" width="41" style="1" customWidth="1"/>
    <col min="8195" max="8195" width="32.85546875" style="1" customWidth="1"/>
    <col min="8196" max="8448" width="9.140625" style="1"/>
    <col min="8449" max="8449" width="8.140625" style="1" customWidth="1"/>
    <col min="8450" max="8450" width="41" style="1" customWidth="1"/>
    <col min="8451" max="8451" width="32.85546875" style="1" customWidth="1"/>
    <col min="8452" max="8704" width="9.140625" style="1"/>
    <col min="8705" max="8705" width="8.140625" style="1" customWidth="1"/>
    <col min="8706" max="8706" width="41" style="1" customWidth="1"/>
    <col min="8707" max="8707" width="32.85546875" style="1" customWidth="1"/>
    <col min="8708" max="8960" width="9.140625" style="1"/>
    <col min="8961" max="8961" width="8.140625" style="1" customWidth="1"/>
    <col min="8962" max="8962" width="41" style="1" customWidth="1"/>
    <col min="8963" max="8963" width="32.85546875" style="1" customWidth="1"/>
    <col min="8964" max="9216" width="9.140625" style="1"/>
    <col min="9217" max="9217" width="8.140625" style="1" customWidth="1"/>
    <col min="9218" max="9218" width="41" style="1" customWidth="1"/>
    <col min="9219" max="9219" width="32.85546875" style="1" customWidth="1"/>
    <col min="9220" max="9472" width="9.140625" style="1"/>
    <col min="9473" max="9473" width="8.140625" style="1" customWidth="1"/>
    <col min="9474" max="9474" width="41" style="1" customWidth="1"/>
    <col min="9475" max="9475" width="32.85546875" style="1" customWidth="1"/>
    <col min="9476" max="9728" width="9.140625" style="1"/>
    <col min="9729" max="9729" width="8.140625" style="1" customWidth="1"/>
    <col min="9730" max="9730" width="41" style="1" customWidth="1"/>
    <col min="9731" max="9731" width="32.85546875" style="1" customWidth="1"/>
    <col min="9732" max="9984" width="9.140625" style="1"/>
    <col min="9985" max="9985" width="8.140625" style="1" customWidth="1"/>
    <col min="9986" max="9986" width="41" style="1" customWidth="1"/>
    <col min="9987" max="9987" width="32.85546875" style="1" customWidth="1"/>
    <col min="9988" max="10240" width="9.140625" style="1"/>
    <col min="10241" max="10241" width="8.140625" style="1" customWidth="1"/>
    <col min="10242" max="10242" width="41" style="1" customWidth="1"/>
    <col min="10243" max="10243" width="32.85546875" style="1" customWidth="1"/>
    <col min="10244" max="10496" width="9.140625" style="1"/>
    <col min="10497" max="10497" width="8.140625" style="1" customWidth="1"/>
    <col min="10498" max="10498" width="41" style="1" customWidth="1"/>
    <col min="10499" max="10499" width="32.85546875" style="1" customWidth="1"/>
    <col min="10500" max="10752" width="9.140625" style="1"/>
    <col min="10753" max="10753" width="8.140625" style="1" customWidth="1"/>
    <col min="10754" max="10754" width="41" style="1" customWidth="1"/>
    <col min="10755" max="10755" width="32.85546875" style="1" customWidth="1"/>
    <col min="10756" max="11008" width="9.140625" style="1"/>
    <col min="11009" max="11009" width="8.140625" style="1" customWidth="1"/>
    <col min="11010" max="11010" width="41" style="1" customWidth="1"/>
    <col min="11011" max="11011" width="32.85546875" style="1" customWidth="1"/>
    <col min="11012" max="11264" width="9.140625" style="1"/>
    <col min="11265" max="11265" width="8.140625" style="1" customWidth="1"/>
    <col min="11266" max="11266" width="41" style="1" customWidth="1"/>
    <col min="11267" max="11267" width="32.85546875" style="1" customWidth="1"/>
    <col min="11268" max="11520" width="9.140625" style="1"/>
    <col min="11521" max="11521" width="8.140625" style="1" customWidth="1"/>
    <col min="11522" max="11522" width="41" style="1" customWidth="1"/>
    <col min="11523" max="11523" width="32.85546875" style="1" customWidth="1"/>
    <col min="11524" max="11776" width="9.140625" style="1"/>
    <col min="11777" max="11777" width="8.140625" style="1" customWidth="1"/>
    <col min="11778" max="11778" width="41" style="1" customWidth="1"/>
    <col min="11779" max="11779" width="32.85546875" style="1" customWidth="1"/>
    <col min="11780" max="12032" width="9.140625" style="1"/>
    <col min="12033" max="12033" width="8.140625" style="1" customWidth="1"/>
    <col min="12034" max="12034" width="41" style="1" customWidth="1"/>
    <col min="12035" max="12035" width="32.85546875" style="1" customWidth="1"/>
    <col min="12036" max="12288" width="9.140625" style="1"/>
    <col min="12289" max="12289" width="8.140625" style="1" customWidth="1"/>
    <col min="12290" max="12290" width="41" style="1" customWidth="1"/>
    <col min="12291" max="12291" width="32.85546875" style="1" customWidth="1"/>
    <col min="12292" max="12544" width="9.140625" style="1"/>
    <col min="12545" max="12545" width="8.140625" style="1" customWidth="1"/>
    <col min="12546" max="12546" width="41" style="1" customWidth="1"/>
    <col min="12547" max="12547" width="32.85546875" style="1" customWidth="1"/>
    <col min="12548" max="12800" width="9.140625" style="1"/>
    <col min="12801" max="12801" width="8.140625" style="1" customWidth="1"/>
    <col min="12802" max="12802" width="41" style="1" customWidth="1"/>
    <col min="12803" max="12803" width="32.85546875" style="1" customWidth="1"/>
    <col min="12804" max="13056" width="9.140625" style="1"/>
    <col min="13057" max="13057" width="8.140625" style="1" customWidth="1"/>
    <col min="13058" max="13058" width="41" style="1" customWidth="1"/>
    <col min="13059" max="13059" width="32.85546875" style="1" customWidth="1"/>
    <col min="13060" max="13312" width="9.140625" style="1"/>
    <col min="13313" max="13313" width="8.140625" style="1" customWidth="1"/>
    <col min="13314" max="13314" width="41" style="1" customWidth="1"/>
    <col min="13315" max="13315" width="32.85546875" style="1" customWidth="1"/>
    <col min="13316" max="13568" width="9.140625" style="1"/>
    <col min="13569" max="13569" width="8.140625" style="1" customWidth="1"/>
    <col min="13570" max="13570" width="41" style="1" customWidth="1"/>
    <col min="13571" max="13571" width="32.85546875" style="1" customWidth="1"/>
    <col min="13572" max="13824" width="9.140625" style="1"/>
    <col min="13825" max="13825" width="8.140625" style="1" customWidth="1"/>
    <col min="13826" max="13826" width="41" style="1" customWidth="1"/>
    <col min="13827" max="13827" width="32.85546875" style="1" customWidth="1"/>
    <col min="13828" max="14080" width="9.140625" style="1"/>
    <col min="14081" max="14081" width="8.140625" style="1" customWidth="1"/>
    <col min="14082" max="14082" width="41" style="1" customWidth="1"/>
    <col min="14083" max="14083" width="32.85546875" style="1" customWidth="1"/>
    <col min="14084" max="14336" width="9.140625" style="1"/>
    <col min="14337" max="14337" width="8.140625" style="1" customWidth="1"/>
    <col min="14338" max="14338" width="41" style="1" customWidth="1"/>
    <col min="14339" max="14339" width="32.85546875" style="1" customWidth="1"/>
    <col min="14340" max="14592" width="9.140625" style="1"/>
    <col min="14593" max="14593" width="8.140625" style="1" customWidth="1"/>
    <col min="14594" max="14594" width="41" style="1" customWidth="1"/>
    <col min="14595" max="14595" width="32.85546875" style="1" customWidth="1"/>
    <col min="14596" max="14848" width="9.140625" style="1"/>
    <col min="14849" max="14849" width="8.140625" style="1" customWidth="1"/>
    <col min="14850" max="14850" width="41" style="1" customWidth="1"/>
    <col min="14851" max="14851" width="32.85546875" style="1" customWidth="1"/>
    <col min="14852" max="15104" width="9.140625" style="1"/>
    <col min="15105" max="15105" width="8.140625" style="1" customWidth="1"/>
    <col min="15106" max="15106" width="41" style="1" customWidth="1"/>
    <col min="15107" max="15107" width="32.85546875" style="1" customWidth="1"/>
    <col min="15108" max="15360" width="9.140625" style="1"/>
    <col min="15361" max="15361" width="8.140625" style="1" customWidth="1"/>
    <col min="15362" max="15362" width="41" style="1" customWidth="1"/>
    <col min="15363" max="15363" width="32.85546875" style="1" customWidth="1"/>
    <col min="15364" max="15616" width="9.140625" style="1"/>
    <col min="15617" max="15617" width="8.140625" style="1" customWidth="1"/>
    <col min="15618" max="15618" width="41" style="1" customWidth="1"/>
    <col min="15619" max="15619" width="32.85546875" style="1" customWidth="1"/>
    <col min="15620" max="15872" width="9.140625" style="1"/>
    <col min="15873" max="15873" width="8.140625" style="1" customWidth="1"/>
    <col min="15874" max="15874" width="41" style="1" customWidth="1"/>
    <col min="15875" max="15875" width="32.85546875" style="1" customWidth="1"/>
    <col min="15876" max="16128" width="9.140625" style="1"/>
    <col min="16129" max="16129" width="8.140625" style="1" customWidth="1"/>
    <col min="16130" max="16130" width="41" style="1" customWidth="1"/>
    <col min="16131" max="16131" width="32.85546875" style="1" customWidth="1"/>
    <col min="16132" max="16384" width="9.140625" style="1"/>
  </cols>
  <sheetData>
    <row r="1" spans="1:3" ht="15.75" x14ac:dyDescent="0.25">
      <c r="B1" s="710" t="s">
        <v>783</v>
      </c>
      <c r="C1" s="710"/>
    </row>
    <row r="4" spans="1:3" ht="15.75" x14ac:dyDescent="0.2">
      <c r="B4" s="709" t="s">
        <v>412</v>
      </c>
      <c r="C4" s="709"/>
    </row>
    <row r="6" spans="1:3" ht="13.5" thickBot="1" x14ac:dyDescent="0.25"/>
    <row r="7" spans="1:3" s="251" customFormat="1" ht="21" customHeight="1" thickBot="1" x14ac:dyDescent="0.25">
      <c r="A7" s="362" t="s">
        <v>411</v>
      </c>
      <c r="B7" s="363" t="s">
        <v>7</v>
      </c>
      <c r="C7" s="364" t="s">
        <v>437</v>
      </c>
    </row>
    <row r="8" spans="1:3" ht="31.5" x14ac:dyDescent="0.25">
      <c r="A8" s="402" t="s">
        <v>8</v>
      </c>
      <c r="B8" s="360" t="s">
        <v>401</v>
      </c>
      <c r="C8" s="366">
        <v>79674914</v>
      </c>
    </row>
    <row r="9" spans="1:3" ht="31.5" x14ac:dyDescent="0.25">
      <c r="A9" s="401" t="s">
        <v>10</v>
      </c>
      <c r="B9" s="356" t="s">
        <v>402</v>
      </c>
      <c r="C9" s="368">
        <v>86081411</v>
      </c>
    </row>
    <row r="10" spans="1:3" ht="31.5" x14ac:dyDescent="0.25">
      <c r="A10" s="401" t="s">
        <v>12</v>
      </c>
      <c r="B10" s="358" t="s">
        <v>403</v>
      </c>
      <c r="C10" s="367">
        <v>-6406497</v>
      </c>
    </row>
    <row r="11" spans="1:3" ht="31.5" x14ac:dyDescent="0.25">
      <c r="A11" s="401" t="s">
        <v>14</v>
      </c>
      <c r="B11" s="356" t="s">
        <v>404</v>
      </c>
      <c r="C11" s="368">
        <v>37228705</v>
      </c>
    </row>
    <row r="12" spans="1:3" ht="31.5" x14ac:dyDescent="0.25">
      <c r="A12" s="401" t="s">
        <v>16</v>
      </c>
      <c r="B12" s="356" t="s">
        <v>405</v>
      </c>
      <c r="C12" s="368">
        <v>503842</v>
      </c>
    </row>
    <row r="13" spans="1:3" ht="31.5" x14ac:dyDescent="0.25">
      <c r="A13" s="401" t="s">
        <v>18</v>
      </c>
      <c r="B13" s="358" t="s">
        <v>406</v>
      </c>
      <c r="C13" s="367">
        <v>36724863</v>
      </c>
    </row>
    <row r="14" spans="1:3" ht="32.25" thickBot="1" x14ac:dyDescent="0.3">
      <c r="A14" s="562" t="s">
        <v>19</v>
      </c>
      <c r="B14" s="372" t="s">
        <v>407</v>
      </c>
      <c r="C14" s="374">
        <v>30318366</v>
      </c>
    </row>
    <row r="15" spans="1:3" ht="28.5" customHeight="1" thickBot="1" x14ac:dyDescent="0.3">
      <c r="A15" s="565" t="s">
        <v>21</v>
      </c>
      <c r="B15" s="375" t="s">
        <v>408</v>
      </c>
      <c r="C15" s="561">
        <v>30318366</v>
      </c>
    </row>
    <row r="16" spans="1:3" ht="47.25" x14ac:dyDescent="0.25">
      <c r="A16" s="402" t="s">
        <v>23</v>
      </c>
      <c r="B16" s="563" t="s">
        <v>409</v>
      </c>
      <c r="C16" s="564">
        <v>22932505</v>
      </c>
    </row>
    <row r="17" spans="1:3" ht="32.25" thickBot="1" x14ac:dyDescent="0.3">
      <c r="A17" s="403" t="s">
        <v>25</v>
      </c>
      <c r="B17" s="369" t="s">
        <v>410</v>
      </c>
      <c r="C17" s="561">
        <v>7385861</v>
      </c>
    </row>
  </sheetData>
  <mergeCells count="2">
    <mergeCell ref="B1:C1"/>
    <mergeCell ref="B4:C4"/>
  </mergeCells>
  <phoneticPr fontId="31" type="noConversion"/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53-3c-11-80-43-134e207f-445528-1c-728-15-2f64-80-17&amp;R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E4A8-DA56-410C-888D-9672E158CF40}">
  <dimension ref="A1:E29"/>
  <sheetViews>
    <sheetView workbookViewId="0">
      <pane ySplit="6" topLeftCell="A7" activePane="bottomLeft" state="frozen"/>
      <selection pane="bottomLeft" activeCell="E2" sqref="E2"/>
    </sheetView>
  </sheetViews>
  <sheetFormatPr defaultRowHeight="12.75" x14ac:dyDescent="0.2"/>
  <cols>
    <col min="1" max="1" width="6.140625" style="1" customWidth="1"/>
    <col min="2" max="2" width="41" style="1" customWidth="1"/>
    <col min="3" max="3" width="27.85546875" style="1" customWidth="1"/>
    <col min="4" max="4" width="20.85546875" style="1" customWidth="1"/>
    <col min="5" max="5" width="26.7109375" style="1" customWidth="1"/>
    <col min="6" max="256" width="9.140625" style="1"/>
    <col min="257" max="257" width="8.140625" style="1" customWidth="1"/>
    <col min="258" max="258" width="41" style="1" customWidth="1"/>
    <col min="259" max="261" width="32.85546875" style="1" customWidth="1"/>
    <col min="262" max="512" width="9.140625" style="1"/>
    <col min="513" max="513" width="8.140625" style="1" customWidth="1"/>
    <col min="514" max="514" width="41" style="1" customWidth="1"/>
    <col min="515" max="517" width="32.85546875" style="1" customWidth="1"/>
    <col min="518" max="768" width="9.140625" style="1"/>
    <col min="769" max="769" width="8.140625" style="1" customWidth="1"/>
    <col min="770" max="770" width="41" style="1" customWidth="1"/>
    <col min="771" max="773" width="32.85546875" style="1" customWidth="1"/>
    <col min="774" max="1024" width="9.140625" style="1"/>
    <col min="1025" max="1025" width="8.140625" style="1" customWidth="1"/>
    <col min="1026" max="1026" width="41" style="1" customWidth="1"/>
    <col min="1027" max="1029" width="32.85546875" style="1" customWidth="1"/>
    <col min="1030" max="1280" width="9.140625" style="1"/>
    <col min="1281" max="1281" width="8.140625" style="1" customWidth="1"/>
    <col min="1282" max="1282" width="41" style="1" customWidth="1"/>
    <col min="1283" max="1285" width="32.85546875" style="1" customWidth="1"/>
    <col min="1286" max="1536" width="9.140625" style="1"/>
    <col min="1537" max="1537" width="8.140625" style="1" customWidth="1"/>
    <col min="1538" max="1538" width="41" style="1" customWidth="1"/>
    <col min="1539" max="1541" width="32.85546875" style="1" customWidth="1"/>
    <col min="1542" max="1792" width="9.140625" style="1"/>
    <col min="1793" max="1793" width="8.140625" style="1" customWidth="1"/>
    <col min="1794" max="1794" width="41" style="1" customWidth="1"/>
    <col min="1795" max="1797" width="32.85546875" style="1" customWidth="1"/>
    <col min="1798" max="2048" width="9.140625" style="1"/>
    <col min="2049" max="2049" width="8.140625" style="1" customWidth="1"/>
    <col min="2050" max="2050" width="41" style="1" customWidth="1"/>
    <col min="2051" max="2053" width="32.85546875" style="1" customWidth="1"/>
    <col min="2054" max="2304" width="9.140625" style="1"/>
    <col min="2305" max="2305" width="8.140625" style="1" customWidth="1"/>
    <col min="2306" max="2306" width="41" style="1" customWidth="1"/>
    <col min="2307" max="2309" width="32.85546875" style="1" customWidth="1"/>
    <col min="2310" max="2560" width="9.140625" style="1"/>
    <col min="2561" max="2561" width="8.140625" style="1" customWidth="1"/>
    <col min="2562" max="2562" width="41" style="1" customWidth="1"/>
    <col min="2563" max="2565" width="32.85546875" style="1" customWidth="1"/>
    <col min="2566" max="2816" width="9.140625" style="1"/>
    <col min="2817" max="2817" width="8.140625" style="1" customWidth="1"/>
    <col min="2818" max="2818" width="41" style="1" customWidth="1"/>
    <col min="2819" max="2821" width="32.85546875" style="1" customWidth="1"/>
    <col min="2822" max="3072" width="9.140625" style="1"/>
    <col min="3073" max="3073" width="8.140625" style="1" customWidth="1"/>
    <col min="3074" max="3074" width="41" style="1" customWidth="1"/>
    <col min="3075" max="3077" width="32.85546875" style="1" customWidth="1"/>
    <col min="3078" max="3328" width="9.140625" style="1"/>
    <col min="3329" max="3329" width="8.140625" style="1" customWidth="1"/>
    <col min="3330" max="3330" width="41" style="1" customWidth="1"/>
    <col min="3331" max="3333" width="32.85546875" style="1" customWidth="1"/>
    <col min="3334" max="3584" width="9.140625" style="1"/>
    <col min="3585" max="3585" width="8.140625" style="1" customWidth="1"/>
    <col min="3586" max="3586" width="41" style="1" customWidth="1"/>
    <col min="3587" max="3589" width="32.85546875" style="1" customWidth="1"/>
    <col min="3590" max="3840" width="9.140625" style="1"/>
    <col min="3841" max="3841" width="8.140625" style="1" customWidth="1"/>
    <col min="3842" max="3842" width="41" style="1" customWidth="1"/>
    <col min="3843" max="3845" width="32.85546875" style="1" customWidth="1"/>
    <col min="3846" max="4096" width="9.140625" style="1"/>
    <col min="4097" max="4097" width="8.140625" style="1" customWidth="1"/>
    <col min="4098" max="4098" width="41" style="1" customWidth="1"/>
    <col min="4099" max="4101" width="32.85546875" style="1" customWidth="1"/>
    <col min="4102" max="4352" width="9.140625" style="1"/>
    <col min="4353" max="4353" width="8.140625" style="1" customWidth="1"/>
    <col min="4354" max="4354" width="41" style="1" customWidth="1"/>
    <col min="4355" max="4357" width="32.85546875" style="1" customWidth="1"/>
    <col min="4358" max="4608" width="9.140625" style="1"/>
    <col min="4609" max="4609" width="8.140625" style="1" customWidth="1"/>
    <col min="4610" max="4610" width="41" style="1" customWidth="1"/>
    <col min="4611" max="4613" width="32.85546875" style="1" customWidth="1"/>
    <col min="4614" max="4864" width="9.140625" style="1"/>
    <col min="4865" max="4865" width="8.140625" style="1" customWidth="1"/>
    <col min="4866" max="4866" width="41" style="1" customWidth="1"/>
    <col min="4867" max="4869" width="32.85546875" style="1" customWidth="1"/>
    <col min="4870" max="5120" width="9.140625" style="1"/>
    <col min="5121" max="5121" width="8.140625" style="1" customWidth="1"/>
    <col min="5122" max="5122" width="41" style="1" customWidth="1"/>
    <col min="5123" max="5125" width="32.85546875" style="1" customWidth="1"/>
    <col min="5126" max="5376" width="9.140625" style="1"/>
    <col min="5377" max="5377" width="8.140625" style="1" customWidth="1"/>
    <col min="5378" max="5378" width="41" style="1" customWidth="1"/>
    <col min="5379" max="5381" width="32.85546875" style="1" customWidth="1"/>
    <col min="5382" max="5632" width="9.140625" style="1"/>
    <col min="5633" max="5633" width="8.140625" style="1" customWidth="1"/>
    <col min="5634" max="5634" width="41" style="1" customWidth="1"/>
    <col min="5635" max="5637" width="32.85546875" style="1" customWidth="1"/>
    <col min="5638" max="5888" width="9.140625" style="1"/>
    <col min="5889" max="5889" width="8.140625" style="1" customWidth="1"/>
    <col min="5890" max="5890" width="41" style="1" customWidth="1"/>
    <col min="5891" max="5893" width="32.85546875" style="1" customWidth="1"/>
    <col min="5894" max="6144" width="9.140625" style="1"/>
    <col min="6145" max="6145" width="8.140625" style="1" customWidth="1"/>
    <col min="6146" max="6146" width="41" style="1" customWidth="1"/>
    <col min="6147" max="6149" width="32.85546875" style="1" customWidth="1"/>
    <col min="6150" max="6400" width="9.140625" style="1"/>
    <col min="6401" max="6401" width="8.140625" style="1" customWidth="1"/>
    <col min="6402" max="6402" width="41" style="1" customWidth="1"/>
    <col min="6403" max="6405" width="32.85546875" style="1" customWidth="1"/>
    <col min="6406" max="6656" width="9.140625" style="1"/>
    <col min="6657" max="6657" width="8.140625" style="1" customWidth="1"/>
    <col min="6658" max="6658" width="41" style="1" customWidth="1"/>
    <col min="6659" max="6661" width="32.85546875" style="1" customWidth="1"/>
    <col min="6662" max="6912" width="9.140625" style="1"/>
    <col min="6913" max="6913" width="8.140625" style="1" customWidth="1"/>
    <col min="6914" max="6914" width="41" style="1" customWidth="1"/>
    <col min="6915" max="6917" width="32.85546875" style="1" customWidth="1"/>
    <col min="6918" max="7168" width="9.140625" style="1"/>
    <col min="7169" max="7169" width="8.140625" style="1" customWidth="1"/>
    <col min="7170" max="7170" width="41" style="1" customWidth="1"/>
    <col min="7171" max="7173" width="32.85546875" style="1" customWidth="1"/>
    <col min="7174" max="7424" width="9.140625" style="1"/>
    <col min="7425" max="7425" width="8.140625" style="1" customWidth="1"/>
    <col min="7426" max="7426" width="41" style="1" customWidth="1"/>
    <col min="7427" max="7429" width="32.85546875" style="1" customWidth="1"/>
    <col min="7430" max="7680" width="9.140625" style="1"/>
    <col min="7681" max="7681" width="8.140625" style="1" customWidth="1"/>
    <col min="7682" max="7682" width="41" style="1" customWidth="1"/>
    <col min="7683" max="7685" width="32.85546875" style="1" customWidth="1"/>
    <col min="7686" max="7936" width="9.140625" style="1"/>
    <col min="7937" max="7937" width="8.140625" style="1" customWidth="1"/>
    <col min="7938" max="7938" width="41" style="1" customWidth="1"/>
    <col min="7939" max="7941" width="32.85546875" style="1" customWidth="1"/>
    <col min="7942" max="8192" width="9.140625" style="1"/>
    <col min="8193" max="8193" width="8.140625" style="1" customWidth="1"/>
    <col min="8194" max="8194" width="41" style="1" customWidth="1"/>
    <col min="8195" max="8197" width="32.85546875" style="1" customWidth="1"/>
    <col min="8198" max="8448" width="9.140625" style="1"/>
    <col min="8449" max="8449" width="8.140625" style="1" customWidth="1"/>
    <col min="8450" max="8450" width="41" style="1" customWidth="1"/>
    <col min="8451" max="8453" width="32.85546875" style="1" customWidth="1"/>
    <col min="8454" max="8704" width="9.140625" style="1"/>
    <col min="8705" max="8705" width="8.140625" style="1" customWidth="1"/>
    <col min="8706" max="8706" width="41" style="1" customWidth="1"/>
    <col min="8707" max="8709" width="32.85546875" style="1" customWidth="1"/>
    <col min="8710" max="8960" width="9.140625" style="1"/>
    <col min="8961" max="8961" width="8.140625" style="1" customWidth="1"/>
    <col min="8962" max="8962" width="41" style="1" customWidth="1"/>
    <col min="8963" max="8965" width="32.85546875" style="1" customWidth="1"/>
    <col min="8966" max="9216" width="9.140625" style="1"/>
    <col min="9217" max="9217" width="8.140625" style="1" customWidth="1"/>
    <col min="9218" max="9218" width="41" style="1" customWidth="1"/>
    <col min="9219" max="9221" width="32.85546875" style="1" customWidth="1"/>
    <col min="9222" max="9472" width="9.140625" style="1"/>
    <col min="9473" max="9473" width="8.140625" style="1" customWidth="1"/>
    <col min="9474" max="9474" width="41" style="1" customWidth="1"/>
    <col min="9475" max="9477" width="32.85546875" style="1" customWidth="1"/>
    <col min="9478" max="9728" width="9.140625" style="1"/>
    <col min="9729" max="9729" width="8.140625" style="1" customWidth="1"/>
    <col min="9730" max="9730" width="41" style="1" customWidth="1"/>
    <col min="9731" max="9733" width="32.85546875" style="1" customWidth="1"/>
    <col min="9734" max="9984" width="9.140625" style="1"/>
    <col min="9985" max="9985" width="8.140625" style="1" customWidth="1"/>
    <col min="9986" max="9986" width="41" style="1" customWidth="1"/>
    <col min="9987" max="9989" width="32.85546875" style="1" customWidth="1"/>
    <col min="9990" max="10240" width="9.140625" style="1"/>
    <col min="10241" max="10241" width="8.140625" style="1" customWidth="1"/>
    <col min="10242" max="10242" width="41" style="1" customWidth="1"/>
    <col min="10243" max="10245" width="32.85546875" style="1" customWidth="1"/>
    <col min="10246" max="10496" width="9.140625" style="1"/>
    <col min="10497" max="10497" width="8.140625" style="1" customWidth="1"/>
    <col min="10498" max="10498" width="41" style="1" customWidth="1"/>
    <col min="10499" max="10501" width="32.85546875" style="1" customWidth="1"/>
    <col min="10502" max="10752" width="9.140625" style="1"/>
    <col min="10753" max="10753" width="8.140625" style="1" customWidth="1"/>
    <col min="10754" max="10754" width="41" style="1" customWidth="1"/>
    <col min="10755" max="10757" width="32.85546875" style="1" customWidth="1"/>
    <col min="10758" max="11008" width="9.140625" style="1"/>
    <col min="11009" max="11009" width="8.140625" style="1" customWidth="1"/>
    <col min="11010" max="11010" width="41" style="1" customWidth="1"/>
    <col min="11011" max="11013" width="32.85546875" style="1" customWidth="1"/>
    <col min="11014" max="11264" width="9.140625" style="1"/>
    <col min="11265" max="11265" width="8.140625" style="1" customWidth="1"/>
    <col min="11266" max="11266" width="41" style="1" customWidth="1"/>
    <col min="11267" max="11269" width="32.85546875" style="1" customWidth="1"/>
    <col min="11270" max="11520" width="9.140625" style="1"/>
    <col min="11521" max="11521" width="8.140625" style="1" customWidth="1"/>
    <col min="11522" max="11522" width="41" style="1" customWidth="1"/>
    <col min="11523" max="11525" width="32.85546875" style="1" customWidth="1"/>
    <col min="11526" max="11776" width="9.140625" style="1"/>
    <col min="11777" max="11777" width="8.140625" style="1" customWidth="1"/>
    <col min="11778" max="11778" width="41" style="1" customWidth="1"/>
    <col min="11779" max="11781" width="32.85546875" style="1" customWidth="1"/>
    <col min="11782" max="12032" width="9.140625" style="1"/>
    <col min="12033" max="12033" width="8.140625" style="1" customWidth="1"/>
    <col min="12034" max="12034" width="41" style="1" customWidth="1"/>
    <col min="12035" max="12037" width="32.85546875" style="1" customWidth="1"/>
    <col min="12038" max="12288" width="9.140625" style="1"/>
    <col min="12289" max="12289" width="8.140625" style="1" customWidth="1"/>
    <col min="12290" max="12290" width="41" style="1" customWidth="1"/>
    <col min="12291" max="12293" width="32.85546875" style="1" customWidth="1"/>
    <col min="12294" max="12544" width="9.140625" style="1"/>
    <col min="12545" max="12545" width="8.140625" style="1" customWidth="1"/>
    <col min="12546" max="12546" width="41" style="1" customWidth="1"/>
    <col min="12547" max="12549" width="32.85546875" style="1" customWidth="1"/>
    <col min="12550" max="12800" width="9.140625" style="1"/>
    <col min="12801" max="12801" width="8.140625" style="1" customWidth="1"/>
    <col min="12802" max="12802" width="41" style="1" customWidth="1"/>
    <col min="12803" max="12805" width="32.85546875" style="1" customWidth="1"/>
    <col min="12806" max="13056" width="9.140625" style="1"/>
    <col min="13057" max="13057" width="8.140625" style="1" customWidth="1"/>
    <col min="13058" max="13058" width="41" style="1" customWidth="1"/>
    <col min="13059" max="13061" width="32.85546875" style="1" customWidth="1"/>
    <col min="13062" max="13312" width="9.140625" style="1"/>
    <col min="13313" max="13313" width="8.140625" style="1" customWidth="1"/>
    <col min="13314" max="13314" width="41" style="1" customWidth="1"/>
    <col min="13315" max="13317" width="32.85546875" style="1" customWidth="1"/>
    <col min="13318" max="13568" width="9.140625" style="1"/>
    <col min="13569" max="13569" width="8.140625" style="1" customWidth="1"/>
    <col min="13570" max="13570" width="41" style="1" customWidth="1"/>
    <col min="13571" max="13573" width="32.85546875" style="1" customWidth="1"/>
    <col min="13574" max="13824" width="9.140625" style="1"/>
    <col min="13825" max="13825" width="8.140625" style="1" customWidth="1"/>
    <col min="13826" max="13826" width="41" style="1" customWidth="1"/>
    <col min="13827" max="13829" width="32.85546875" style="1" customWidth="1"/>
    <col min="13830" max="14080" width="9.140625" style="1"/>
    <col min="14081" max="14081" width="8.140625" style="1" customWidth="1"/>
    <col min="14082" max="14082" width="41" style="1" customWidth="1"/>
    <col min="14083" max="14085" width="32.85546875" style="1" customWidth="1"/>
    <col min="14086" max="14336" width="9.140625" style="1"/>
    <col min="14337" max="14337" width="8.140625" style="1" customWidth="1"/>
    <col min="14338" max="14338" width="41" style="1" customWidth="1"/>
    <col min="14339" max="14341" width="32.85546875" style="1" customWidth="1"/>
    <col min="14342" max="14592" width="9.140625" style="1"/>
    <col min="14593" max="14593" width="8.140625" style="1" customWidth="1"/>
    <col min="14594" max="14594" width="41" style="1" customWidth="1"/>
    <col min="14595" max="14597" width="32.85546875" style="1" customWidth="1"/>
    <col min="14598" max="14848" width="9.140625" style="1"/>
    <col min="14849" max="14849" width="8.140625" style="1" customWidth="1"/>
    <col min="14850" max="14850" width="41" style="1" customWidth="1"/>
    <col min="14851" max="14853" width="32.85546875" style="1" customWidth="1"/>
    <col min="14854" max="15104" width="9.140625" style="1"/>
    <col min="15105" max="15105" width="8.140625" style="1" customWidth="1"/>
    <col min="15106" max="15106" width="41" style="1" customWidth="1"/>
    <col min="15107" max="15109" width="32.85546875" style="1" customWidth="1"/>
    <col min="15110" max="15360" width="9.140625" style="1"/>
    <col min="15361" max="15361" width="8.140625" style="1" customWidth="1"/>
    <col min="15362" max="15362" width="41" style="1" customWidth="1"/>
    <col min="15363" max="15365" width="32.85546875" style="1" customWidth="1"/>
    <col min="15366" max="15616" width="9.140625" style="1"/>
    <col min="15617" max="15617" width="8.140625" style="1" customWidth="1"/>
    <col min="15618" max="15618" width="41" style="1" customWidth="1"/>
    <col min="15619" max="15621" width="32.85546875" style="1" customWidth="1"/>
    <col min="15622" max="15872" width="9.140625" style="1"/>
    <col min="15873" max="15873" width="8.140625" style="1" customWidth="1"/>
    <col min="15874" max="15874" width="41" style="1" customWidth="1"/>
    <col min="15875" max="15877" width="32.85546875" style="1" customWidth="1"/>
    <col min="15878" max="16128" width="9.140625" style="1"/>
    <col min="16129" max="16129" width="8.140625" style="1" customWidth="1"/>
    <col min="16130" max="16130" width="41" style="1" customWidth="1"/>
    <col min="16131" max="16133" width="32.85546875" style="1" customWidth="1"/>
    <col min="16134" max="16384" width="9.140625" style="1"/>
  </cols>
  <sheetData>
    <row r="1" spans="1:5" ht="15.75" customHeight="1" x14ac:dyDescent="0.25">
      <c r="B1" s="710" t="s">
        <v>784</v>
      </c>
      <c r="C1" s="710"/>
      <c r="D1" s="710"/>
      <c r="E1" s="710"/>
    </row>
    <row r="2" spans="1:5" ht="15.75" x14ac:dyDescent="0.25">
      <c r="B2" s="566"/>
      <c r="C2" s="566"/>
      <c r="D2" s="566"/>
    </row>
    <row r="3" spans="1:5" ht="15.75" x14ac:dyDescent="0.25">
      <c r="A3" s="671" t="s">
        <v>711</v>
      </c>
      <c r="B3" s="671"/>
      <c r="C3" s="671"/>
      <c r="D3" s="671"/>
      <c r="E3" s="671"/>
    </row>
    <row r="4" spans="1:5" ht="15.75" x14ac:dyDescent="0.25">
      <c r="A4" s="710" t="s">
        <v>712</v>
      </c>
      <c r="B4" s="710"/>
      <c r="C4" s="710"/>
      <c r="D4" s="710"/>
      <c r="E4" s="710"/>
    </row>
    <row r="5" spans="1:5" ht="16.5" thickBot="1" x14ac:dyDescent="0.3">
      <c r="A5" s="355"/>
      <c r="B5" s="355"/>
      <c r="C5" s="566"/>
      <c r="D5" s="739" t="s">
        <v>497</v>
      </c>
      <c r="E5" s="739"/>
    </row>
    <row r="6" spans="1:5" s="355" customFormat="1" ht="22.5" customHeight="1" thickBot="1" x14ac:dyDescent="0.25">
      <c r="A6" s="362" t="s">
        <v>508</v>
      </c>
      <c r="B6" s="363" t="s">
        <v>7</v>
      </c>
      <c r="C6" s="363" t="s">
        <v>727</v>
      </c>
      <c r="D6" s="363" t="s">
        <v>728</v>
      </c>
      <c r="E6" s="364" t="s">
        <v>729</v>
      </c>
    </row>
    <row r="7" spans="1:5" ht="28.5" customHeight="1" x14ac:dyDescent="0.2">
      <c r="A7" s="583" t="s">
        <v>8</v>
      </c>
      <c r="B7" s="360" t="s">
        <v>438</v>
      </c>
      <c r="C7" s="361">
        <v>230927</v>
      </c>
      <c r="D7" s="361">
        <v>0</v>
      </c>
      <c r="E7" s="366">
        <v>230927</v>
      </c>
    </row>
    <row r="8" spans="1:5" ht="27.75" customHeight="1" x14ac:dyDescent="0.2">
      <c r="A8" s="584" t="s">
        <v>10</v>
      </c>
      <c r="B8" s="356" t="s">
        <v>439</v>
      </c>
      <c r="C8" s="357">
        <v>289585204</v>
      </c>
      <c r="D8" s="357">
        <v>0</v>
      </c>
      <c r="E8" s="368">
        <v>289585204</v>
      </c>
    </row>
    <row r="9" spans="1:5" ht="31.5" x14ac:dyDescent="0.2">
      <c r="A9" s="584" t="s">
        <v>12</v>
      </c>
      <c r="B9" s="356" t="s">
        <v>440</v>
      </c>
      <c r="C9" s="357">
        <v>930000</v>
      </c>
      <c r="D9" s="357">
        <v>0</v>
      </c>
      <c r="E9" s="368">
        <v>930000</v>
      </c>
    </row>
    <row r="10" spans="1:5" ht="47.25" x14ac:dyDescent="0.2">
      <c r="A10" s="584" t="s">
        <v>14</v>
      </c>
      <c r="B10" s="358" t="s">
        <v>441</v>
      </c>
      <c r="C10" s="359">
        <v>290746131</v>
      </c>
      <c r="D10" s="359">
        <v>0</v>
      </c>
      <c r="E10" s="367">
        <v>290746131</v>
      </c>
    </row>
    <row r="11" spans="1:5" ht="31.5" x14ac:dyDescent="0.2">
      <c r="A11" s="584" t="s">
        <v>16</v>
      </c>
      <c r="B11" s="356" t="s">
        <v>442</v>
      </c>
      <c r="C11" s="357">
        <v>225205</v>
      </c>
      <c r="D11" s="357">
        <v>0</v>
      </c>
      <c r="E11" s="368">
        <v>225205</v>
      </c>
    </row>
    <row r="12" spans="1:5" ht="31.5" x14ac:dyDescent="0.2">
      <c r="A12" s="584" t="s">
        <v>18</v>
      </c>
      <c r="B12" s="356" t="s">
        <v>730</v>
      </c>
      <c r="C12" s="357">
        <v>33156878</v>
      </c>
      <c r="D12" s="357">
        <v>0</v>
      </c>
      <c r="E12" s="368">
        <v>33156878</v>
      </c>
    </row>
    <row r="13" spans="1:5" ht="23.25" customHeight="1" x14ac:dyDescent="0.2">
      <c r="A13" s="584" t="s">
        <v>19</v>
      </c>
      <c r="B13" s="358" t="s">
        <v>443</v>
      </c>
      <c r="C13" s="359">
        <v>33382083</v>
      </c>
      <c r="D13" s="359">
        <v>0</v>
      </c>
      <c r="E13" s="367">
        <v>33382083</v>
      </c>
    </row>
    <row r="14" spans="1:5" ht="31.5" x14ac:dyDescent="0.2">
      <c r="A14" s="584" t="s">
        <v>21</v>
      </c>
      <c r="B14" s="356" t="s">
        <v>444</v>
      </c>
      <c r="C14" s="357">
        <v>3438143</v>
      </c>
      <c r="D14" s="357">
        <v>0</v>
      </c>
      <c r="E14" s="368">
        <v>3438143</v>
      </c>
    </row>
    <row r="15" spans="1:5" ht="31.5" x14ac:dyDescent="0.2">
      <c r="A15" s="584" t="s">
        <v>23</v>
      </c>
      <c r="B15" s="356" t="s">
        <v>445</v>
      </c>
      <c r="C15" s="357">
        <v>6347282</v>
      </c>
      <c r="D15" s="357">
        <v>0</v>
      </c>
      <c r="E15" s="368">
        <v>6347282</v>
      </c>
    </row>
    <row r="16" spans="1:5" ht="31.5" x14ac:dyDescent="0.2">
      <c r="A16" s="584" t="s">
        <v>25</v>
      </c>
      <c r="B16" s="356" t="s">
        <v>446</v>
      </c>
      <c r="C16" s="357">
        <v>91870</v>
      </c>
      <c r="D16" s="357">
        <v>0</v>
      </c>
      <c r="E16" s="368">
        <v>91870</v>
      </c>
    </row>
    <row r="17" spans="1:5" ht="15.75" x14ac:dyDescent="0.2">
      <c r="A17" s="584" t="s">
        <v>26</v>
      </c>
      <c r="B17" s="358" t="s">
        <v>447</v>
      </c>
      <c r="C17" s="359">
        <v>9877295</v>
      </c>
      <c r="D17" s="359">
        <v>0</v>
      </c>
      <c r="E17" s="367">
        <v>9877295</v>
      </c>
    </row>
    <row r="18" spans="1:5" ht="31.5" x14ac:dyDescent="0.2">
      <c r="A18" s="584" t="s">
        <v>27</v>
      </c>
      <c r="B18" s="358" t="s">
        <v>731</v>
      </c>
      <c r="C18" s="359">
        <v>-154324</v>
      </c>
      <c r="D18" s="359">
        <v>0</v>
      </c>
      <c r="E18" s="367">
        <v>-154324</v>
      </c>
    </row>
    <row r="19" spans="1:5" ht="31.5" x14ac:dyDescent="0.2">
      <c r="A19" s="584" t="s">
        <v>29</v>
      </c>
      <c r="B19" s="358" t="s">
        <v>448</v>
      </c>
      <c r="C19" s="359">
        <v>333851185</v>
      </c>
      <c r="D19" s="359">
        <v>0</v>
      </c>
      <c r="E19" s="367">
        <v>333851185</v>
      </c>
    </row>
    <row r="20" spans="1:5" ht="31.5" x14ac:dyDescent="0.2">
      <c r="A20" s="584" t="s">
        <v>31</v>
      </c>
      <c r="B20" s="356" t="s">
        <v>732</v>
      </c>
      <c r="C20" s="357">
        <v>234007176</v>
      </c>
      <c r="D20" s="357">
        <v>0</v>
      </c>
      <c r="E20" s="368">
        <v>234007176</v>
      </c>
    </row>
    <row r="21" spans="1:5" ht="15.75" x14ac:dyDescent="0.2">
      <c r="A21" s="584" t="s">
        <v>32</v>
      </c>
      <c r="B21" s="356" t="s">
        <v>449</v>
      </c>
      <c r="C21" s="357">
        <v>99709273</v>
      </c>
      <c r="D21" s="357">
        <v>0</v>
      </c>
      <c r="E21" s="368">
        <v>99709273</v>
      </c>
    </row>
    <row r="22" spans="1:5" ht="15.75" x14ac:dyDescent="0.2">
      <c r="A22" s="584" t="s">
        <v>34</v>
      </c>
      <c r="B22" s="356" t="s">
        <v>450</v>
      </c>
      <c r="C22" s="357">
        <v>-18358618</v>
      </c>
      <c r="D22" s="357">
        <v>0</v>
      </c>
      <c r="E22" s="368">
        <v>-18358618</v>
      </c>
    </row>
    <row r="23" spans="1:5" ht="15.75" x14ac:dyDescent="0.2">
      <c r="A23" s="584" t="s">
        <v>36</v>
      </c>
      <c r="B23" s="358" t="s">
        <v>451</v>
      </c>
      <c r="C23" s="359">
        <v>315357831</v>
      </c>
      <c r="D23" s="359">
        <v>0</v>
      </c>
      <c r="E23" s="367">
        <v>315357831</v>
      </c>
    </row>
    <row r="24" spans="1:5" ht="31.5" x14ac:dyDescent="0.2">
      <c r="A24" s="584" t="s">
        <v>38</v>
      </c>
      <c r="B24" s="356" t="s">
        <v>452</v>
      </c>
      <c r="C24" s="357">
        <v>1591834</v>
      </c>
      <c r="D24" s="357">
        <v>0</v>
      </c>
      <c r="E24" s="368">
        <v>1591834</v>
      </c>
    </row>
    <row r="25" spans="1:5" ht="31.5" x14ac:dyDescent="0.2">
      <c r="A25" s="584" t="s">
        <v>40</v>
      </c>
      <c r="B25" s="356" t="s">
        <v>453</v>
      </c>
      <c r="C25" s="357">
        <v>1135982</v>
      </c>
      <c r="D25" s="357">
        <v>0</v>
      </c>
      <c r="E25" s="368">
        <v>1135982</v>
      </c>
    </row>
    <row r="26" spans="1:5" ht="31.5" x14ac:dyDescent="0.2">
      <c r="A26" s="584" t="s">
        <v>42</v>
      </c>
      <c r="B26" s="356" t="s">
        <v>454</v>
      </c>
      <c r="C26" s="357">
        <v>3160690</v>
      </c>
      <c r="D26" s="357">
        <v>0</v>
      </c>
      <c r="E26" s="368">
        <v>3160690</v>
      </c>
    </row>
    <row r="27" spans="1:5" ht="31.5" x14ac:dyDescent="0.2">
      <c r="A27" s="584" t="s">
        <v>44</v>
      </c>
      <c r="B27" s="358" t="s">
        <v>455</v>
      </c>
      <c r="C27" s="359">
        <v>5888506</v>
      </c>
      <c r="D27" s="359">
        <v>0</v>
      </c>
      <c r="E27" s="367">
        <v>5888506</v>
      </c>
    </row>
    <row r="28" spans="1:5" ht="31.5" x14ac:dyDescent="0.2">
      <c r="A28" s="584" t="s">
        <v>45</v>
      </c>
      <c r="B28" s="358" t="s">
        <v>456</v>
      </c>
      <c r="C28" s="359">
        <v>12604848</v>
      </c>
      <c r="D28" s="359">
        <v>0</v>
      </c>
      <c r="E28" s="367">
        <v>12604848</v>
      </c>
    </row>
    <row r="29" spans="1:5" ht="16.5" thickBot="1" x14ac:dyDescent="0.25">
      <c r="A29" s="584" t="s">
        <v>47</v>
      </c>
      <c r="B29" s="369" t="s">
        <v>457</v>
      </c>
      <c r="C29" s="370">
        <v>333851185</v>
      </c>
      <c r="D29" s="370">
        <v>0</v>
      </c>
      <c r="E29" s="371">
        <v>333851185</v>
      </c>
    </row>
  </sheetData>
  <mergeCells count="4">
    <mergeCell ref="A3:E3"/>
    <mergeCell ref="A4:E4"/>
    <mergeCell ref="B1:E1"/>
    <mergeCell ref="D5:E5"/>
  </mergeCells>
  <phoneticPr fontId="31" type="noConversion"/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18-37-393f-16-3d632b78-2075-13-6b-10-2ef5d-6b-1142&amp;R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3916-BE1D-40BE-831B-FDB9AF99E1A2}">
  <dimension ref="A1:E34"/>
  <sheetViews>
    <sheetView workbookViewId="0">
      <pane ySplit="7" topLeftCell="A8" activePane="bottomLeft" state="frozen"/>
      <selection pane="bottomLeft" activeCell="C2" sqref="C2"/>
    </sheetView>
  </sheetViews>
  <sheetFormatPr defaultRowHeight="12.75" x14ac:dyDescent="0.2"/>
  <cols>
    <col min="1" max="1" width="6.7109375" style="1" customWidth="1"/>
    <col min="2" max="2" width="41" style="1" customWidth="1"/>
    <col min="3" max="3" width="25.28515625" style="1" customWidth="1"/>
    <col min="4" max="4" width="21.28515625" style="1" customWidth="1"/>
    <col min="5" max="5" width="25.7109375" style="1" customWidth="1"/>
    <col min="6" max="256" width="9.140625" style="1"/>
    <col min="257" max="257" width="8.140625" style="1" customWidth="1"/>
    <col min="258" max="258" width="41" style="1" customWidth="1"/>
    <col min="259" max="261" width="32.85546875" style="1" customWidth="1"/>
    <col min="262" max="512" width="9.140625" style="1"/>
    <col min="513" max="513" width="8.140625" style="1" customWidth="1"/>
    <col min="514" max="514" width="41" style="1" customWidth="1"/>
    <col min="515" max="517" width="32.85546875" style="1" customWidth="1"/>
    <col min="518" max="768" width="9.140625" style="1"/>
    <col min="769" max="769" width="8.140625" style="1" customWidth="1"/>
    <col min="770" max="770" width="41" style="1" customWidth="1"/>
    <col min="771" max="773" width="32.85546875" style="1" customWidth="1"/>
    <col min="774" max="1024" width="9.140625" style="1"/>
    <col min="1025" max="1025" width="8.140625" style="1" customWidth="1"/>
    <col min="1026" max="1026" width="41" style="1" customWidth="1"/>
    <col min="1027" max="1029" width="32.85546875" style="1" customWidth="1"/>
    <col min="1030" max="1280" width="9.140625" style="1"/>
    <col min="1281" max="1281" width="8.140625" style="1" customWidth="1"/>
    <col min="1282" max="1282" width="41" style="1" customWidth="1"/>
    <col min="1283" max="1285" width="32.85546875" style="1" customWidth="1"/>
    <col min="1286" max="1536" width="9.140625" style="1"/>
    <col min="1537" max="1537" width="8.140625" style="1" customWidth="1"/>
    <col min="1538" max="1538" width="41" style="1" customWidth="1"/>
    <col min="1539" max="1541" width="32.85546875" style="1" customWidth="1"/>
    <col min="1542" max="1792" width="9.140625" style="1"/>
    <col min="1793" max="1793" width="8.140625" style="1" customWidth="1"/>
    <col min="1794" max="1794" width="41" style="1" customWidth="1"/>
    <col min="1795" max="1797" width="32.85546875" style="1" customWidth="1"/>
    <col min="1798" max="2048" width="9.140625" style="1"/>
    <col min="2049" max="2049" width="8.140625" style="1" customWidth="1"/>
    <col min="2050" max="2050" width="41" style="1" customWidth="1"/>
    <col min="2051" max="2053" width="32.85546875" style="1" customWidth="1"/>
    <col min="2054" max="2304" width="9.140625" style="1"/>
    <col min="2305" max="2305" width="8.140625" style="1" customWidth="1"/>
    <col min="2306" max="2306" width="41" style="1" customWidth="1"/>
    <col min="2307" max="2309" width="32.85546875" style="1" customWidth="1"/>
    <col min="2310" max="2560" width="9.140625" style="1"/>
    <col min="2561" max="2561" width="8.140625" style="1" customWidth="1"/>
    <col min="2562" max="2562" width="41" style="1" customWidth="1"/>
    <col min="2563" max="2565" width="32.85546875" style="1" customWidth="1"/>
    <col min="2566" max="2816" width="9.140625" style="1"/>
    <col min="2817" max="2817" width="8.140625" style="1" customWidth="1"/>
    <col min="2818" max="2818" width="41" style="1" customWidth="1"/>
    <col min="2819" max="2821" width="32.85546875" style="1" customWidth="1"/>
    <col min="2822" max="3072" width="9.140625" style="1"/>
    <col min="3073" max="3073" width="8.140625" style="1" customWidth="1"/>
    <col min="3074" max="3074" width="41" style="1" customWidth="1"/>
    <col min="3075" max="3077" width="32.85546875" style="1" customWidth="1"/>
    <col min="3078" max="3328" width="9.140625" style="1"/>
    <col min="3329" max="3329" width="8.140625" style="1" customWidth="1"/>
    <col min="3330" max="3330" width="41" style="1" customWidth="1"/>
    <col min="3331" max="3333" width="32.85546875" style="1" customWidth="1"/>
    <col min="3334" max="3584" width="9.140625" style="1"/>
    <col min="3585" max="3585" width="8.140625" style="1" customWidth="1"/>
    <col min="3586" max="3586" width="41" style="1" customWidth="1"/>
    <col min="3587" max="3589" width="32.85546875" style="1" customWidth="1"/>
    <col min="3590" max="3840" width="9.140625" style="1"/>
    <col min="3841" max="3841" width="8.140625" style="1" customWidth="1"/>
    <col min="3842" max="3842" width="41" style="1" customWidth="1"/>
    <col min="3843" max="3845" width="32.85546875" style="1" customWidth="1"/>
    <col min="3846" max="4096" width="9.140625" style="1"/>
    <col min="4097" max="4097" width="8.140625" style="1" customWidth="1"/>
    <col min="4098" max="4098" width="41" style="1" customWidth="1"/>
    <col min="4099" max="4101" width="32.85546875" style="1" customWidth="1"/>
    <col min="4102" max="4352" width="9.140625" style="1"/>
    <col min="4353" max="4353" width="8.140625" style="1" customWidth="1"/>
    <col min="4354" max="4354" width="41" style="1" customWidth="1"/>
    <col min="4355" max="4357" width="32.85546875" style="1" customWidth="1"/>
    <col min="4358" max="4608" width="9.140625" style="1"/>
    <col min="4609" max="4609" width="8.140625" style="1" customWidth="1"/>
    <col min="4610" max="4610" width="41" style="1" customWidth="1"/>
    <col min="4611" max="4613" width="32.85546875" style="1" customWidth="1"/>
    <col min="4614" max="4864" width="9.140625" style="1"/>
    <col min="4865" max="4865" width="8.140625" style="1" customWidth="1"/>
    <col min="4866" max="4866" width="41" style="1" customWidth="1"/>
    <col min="4867" max="4869" width="32.85546875" style="1" customWidth="1"/>
    <col min="4870" max="5120" width="9.140625" style="1"/>
    <col min="5121" max="5121" width="8.140625" style="1" customWidth="1"/>
    <col min="5122" max="5122" width="41" style="1" customWidth="1"/>
    <col min="5123" max="5125" width="32.85546875" style="1" customWidth="1"/>
    <col min="5126" max="5376" width="9.140625" style="1"/>
    <col min="5377" max="5377" width="8.140625" style="1" customWidth="1"/>
    <col min="5378" max="5378" width="41" style="1" customWidth="1"/>
    <col min="5379" max="5381" width="32.85546875" style="1" customWidth="1"/>
    <col min="5382" max="5632" width="9.140625" style="1"/>
    <col min="5633" max="5633" width="8.140625" style="1" customWidth="1"/>
    <col min="5634" max="5634" width="41" style="1" customWidth="1"/>
    <col min="5635" max="5637" width="32.85546875" style="1" customWidth="1"/>
    <col min="5638" max="5888" width="9.140625" style="1"/>
    <col min="5889" max="5889" width="8.140625" style="1" customWidth="1"/>
    <col min="5890" max="5890" width="41" style="1" customWidth="1"/>
    <col min="5891" max="5893" width="32.85546875" style="1" customWidth="1"/>
    <col min="5894" max="6144" width="9.140625" style="1"/>
    <col min="6145" max="6145" width="8.140625" style="1" customWidth="1"/>
    <col min="6146" max="6146" width="41" style="1" customWidth="1"/>
    <col min="6147" max="6149" width="32.85546875" style="1" customWidth="1"/>
    <col min="6150" max="6400" width="9.140625" style="1"/>
    <col min="6401" max="6401" width="8.140625" style="1" customWidth="1"/>
    <col min="6402" max="6402" width="41" style="1" customWidth="1"/>
    <col min="6403" max="6405" width="32.85546875" style="1" customWidth="1"/>
    <col min="6406" max="6656" width="9.140625" style="1"/>
    <col min="6657" max="6657" width="8.140625" style="1" customWidth="1"/>
    <col min="6658" max="6658" width="41" style="1" customWidth="1"/>
    <col min="6659" max="6661" width="32.85546875" style="1" customWidth="1"/>
    <col min="6662" max="6912" width="9.140625" style="1"/>
    <col min="6913" max="6913" width="8.140625" style="1" customWidth="1"/>
    <col min="6914" max="6914" width="41" style="1" customWidth="1"/>
    <col min="6915" max="6917" width="32.85546875" style="1" customWidth="1"/>
    <col min="6918" max="7168" width="9.140625" style="1"/>
    <col min="7169" max="7169" width="8.140625" style="1" customWidth="1"/>
    <col min="7170" max="7170" width="41" style="1" customWidth="1"/>
    <col min="7171" max="7173" width="32.85546875" style="1" customWidth="1"/>
    <col min="7174" max="7424" width="9.140625" style="1"/>
    <col min="7425" max="7425" width="8.140625" style="1" customWidth="1"/>
    <col min="7426" max="7426" width="41" style="1" customWidth="1"/>
    <col min="7427" max="7429" width="32.85546875" style="1" customWidth="1"/>
    <col min="7430" max="7680" width="9.140625" style="1"/>
    <col min="7681" max="7681" width="8.140625" style="1" customWidth="1"/>
    <col min="7682" max="7682" width="41" style="1" customWidth="1"/>
    <col min="7683" max="7685" width="32.85546875" style="1" customWidth="1"/>
    <col min="7686" max="7936" width="9.140625" style="1"/>
    <col min="7937" max="7937" width="8.140625" style="1" customWidth="1"/>
    <col min="7938" max="7938" width="41" style="1" customWidth="1"/>
    <col min="7939" max="7941" width="32.85546875" style="1" customWidth="1"/>
    <col min="7942" max="8192" width="9.140625" style="1"/>
    <col min="8193" max="8193" width="8.140625" style="1" customWidth="1"/>
    <col min="8194" max="8194" width="41" style="1" customWidth="1"/>
    <col min="8195" max="8197" width="32.85546875" style="1" customWidth="1"/>
    <col min="8198" max="8448" width="9.140625" style="1"/>
    <col min="8449" max="8449" width="8.140625" style="1" customWidth="1"/>
    <col min="8450" max="8450" width="41" style="1" customWidth="1"/>
    <col min="8451" max="8453" width="32.85546875" style="1" customWidth="1"/>
    <col min="8454" max="8704" width="9.140625" style="1"/>
    <col min="8705" max="8705" width="8.140625" style="1" customWidth="1"/>
    <col min="8706" max="8706" width="41" style="1" customWidth="1"/>
    <col min="8707" max="8709" width="32.85546875" style="1" customWidth="1"/>
    <col min="8710" max="8960" width="9.140625" style="1"/>
    <col min="8961" max="8961" width="8.140625" style="1" customWidth="1"/>
    <col min="8962" max="8962" width="41" style="1" customWidth="1"/>
    <col min="8963" max="8965" width="32.85546875" style="1" customWidth="1"/>
    <col min="8966" max="9216" width="9.140625" style="1"/>
    <col min="9217" max="9217" width="8.140625" style="1" customWidth="1"/>
    <col min="9218" max="9218" width="41" style="1" customWidth="1"/>
    <col min="9219" max="9221" width="32.85546875" style="1" customWidth="1"/>
    <col min="9222" max="9472" width="9.140625" style="1"/>
    <col min="9473" max="9473" width="8.140625" style="1" customWidth="1"/>
    <col min="9474" max="9474" width="41" style="1" customWidth="1"/>
    <col min="9475" max="9477" width="32.85546875" style="1" customWidth="1"/>
    <col min="9478" max="9728" width="9.140625" style="1"/>
    <col min="9729" max="9729" width="8.140625" style="1" customWidth="1"/>
    <col min="9730" max="9730" width="41" style="1" customWidth="1"/>
    <col min="9731" max="9733" width="32.85546875" style="1" customWidth="1"/>
    <col min="9734" max="9984" width="9.140625" style="1"/>
    <col min="9985" max="9985" width="8.140625" style="1" customWidth="1"/>
    <col min="9986" max="9986" width="41" style="1" customWidth="1"/>
    <col min="9987" max="9989" width="32.85546875" style="1" customWidth="1"/>
    <col min="9990" max="10240" width="9.140625" style="1"/>
    <col min="10241" max="10241" width="8.140625" style="1" customWidth="1"/>
    <col min="10242" max="10242" width="41" style="1" customWidth="1"/>
    <col min="10243" max="10245" width="32.85546875" style="1" customWidth="1"/>
    <col min="10246" max="10496" width="9.140625" style="1"/>
    <col min="10497" max="10497" width="8.140625" style="1" customWidth="1"/>
    <col min="10498" max="10498" width="41" style="1" customWidth="1"/>
    <col min="10499" max="10501" width="32.85546875" style="1" customWidth="1"/>
    <col min="10502" max="10752" width="9.140625" style="1"/>
    <col min="10753" max="10753" width="8.140625" style="1" customWidth="1"/>
    <col min="10754" max="10754" width="41" style="1" customWidth="1"/>
    <col min="10755" max="10757" width="32.85546875" style="1" customWidth="1"/>
    <col min="10758" max="11008" width="9.140625" style="1"/>
    <col min="11009" max="11009" width="8.140625" style="1" customWidth="1"/>
    <col min="11010" max="11010" width="41" style="1" customWidth="1"/>
    <col min="11011" max="11013" width="32.85546875" style="1" customWidth="1"/>
    <col min="11014" max="11264" width="9.140625" style="1"/>
    <col min="11265" max="11265" width="8.140625" style="1" customWidth="1"/>
    <col min="11266" max="11266" width="41" style="1" customWidth="1"/>
    <col min="11267" max="11269" width="32.85546875" style="1" customWidth="1"/>
    <col min="11270" max="11520" width="9.140625" style="1"/>
    <col min="11521" max="11521" width="8.140625" style="1" customWidth="1"/>
    <col min="11522" max="11522" width="41" style="1" customWidth="1"/>
    <col min="11523" max="11525" width="32.85546875" style="1" customWidth="1"/>
    <col min="11526" max="11776" width="9.140625" style="1"/>
    <col min="11777" max="11777" width="8.140625" style="1" customWidth="1"/>
    <col min="11778" max="11778" width="41" style="1" customWidth="1"/>
    <col min="11779" max="11781" width="32.85546875" style="1" customWidth="1"/>
    <col min="11782" max="12032" width="9.140625" style="1"/>
    <col min="12033" max="12033" width="8.140625" style="1" customWidth="1"/>
    <col min="12034" max="12034" width="41" style="1" customWidth="1"/>
    <col min="12035" max="12037" width="32.85546875" style="1" customWidth="1"/>
    <col min="12038" max="12288" width="9.140625" style="1"/>
    <col min="12289" max="12289" width="8.140625" style="1" customWidth="1"/>
    <col min="12290" max="12290" width="41" style="1" customWidth="1"/>
    <col min="12291" max="12293" width="32.85546875" style="1" customWidth="1"/>
    <col min="12294" max="12544" width="9.140625" style="1"/>
    <col min="12545" max="12545" width="8.140625" style="1" customWidth="1"/>
    <col min="12546" max="12546" width="41" style="1" customWidth="1"/>
    <col min="12547" max="12549" width="32.85546875" style="1" customWidth="1"/>
    <col min="12550" max="12800" width="9.140625" style="1"/>
    <col min="12801" max="12801" width="8.140625" style="1" customWidth="1"/>
    <col min="12802" max="12802" width="41" style="1" customWidth="1"/>
    <col min="12803" max="12805" width="32.85546875" style="1" customWidth="1"/>
    <col min="12806" max="13056" width="9.140625" style="1"/>
    <col min="13057" max="13057" width="8.140625" style="1" customWidth="1"/>
    <col min="13058" max="13058" width="41" style="1" customWidth="1"/>
    <col min="13059" max="13061" width="32.85546875" style="1" customWidth="1"/>
    <col min="13062" max="13312" width="9.140625" style="1"/>
    <col min="13313" max="13313" width="8.140625" style="1" customWidth="1"/>
    <col min="13314" max="13314" width="41" style="1" customWidth="1"/>
    <col min="13315" max="13317" width="32.85546875" style="1" customWidth="1"/>
    <col min="13318" max="13568" width="9.140625" style="1"/>
    <col min="13569" max="13569" width="8.140625" style="1" customWidth="1"/>
    <col min="13570" max="13570" width="41" style="1" customWidth="1"/>
    <col min="13571" max="13573" width="32.85546875" style="1" customWidth="1"/>
    <col min="13574" max="13824" width="9.140625" style="1"/>
    <col min="13825" max="13825" width="8.140625" style="1" customWidth="1"/>
    <col min="13826" max="13826" width="41" style="1" customWidth="1"/>
    <col min="13827" max="13829" width="32.85546875" style="1" customWidth="1"/>
    <col min="13830" max="14080" width="9.140625" style="1"/>
    <col min="14081" max="14081" width="8.140625" style="1" customWidth="1"/>
    <col min="14082" max="14082" width="41" style="1" customWidth="1"/>
    <col min="14083" max="14085" width="32.85546875" style="1" customWidth="1"/>
    <col min="14086" max="14336" width="9.140625" style="1"/>
    <col min="14337" max="14337" width="8.140625" style="1" customWidth="1"/>
    <col min="14338" max="14338" width="41" style="1" customWidth="1"/>
    <col min="14339" max="14341" width="32.85546875" style="1" customWidth="1"/>
    <col min="14342" max="14592" width="9.140625" style="1"/>
    <col min="14593" max="14593" width="8.140625" style="1" customWidth="1"/>
    <col min="14594" max="14594" width="41" style="1" customWidth="1"/>
    <col min="14595" max="14597" width="32.85546875" style="1" customWidth="1"/>
    <col min="14598" max="14848" width="9.140625" style="1"/>
    <col min="14849" max="14849" width="8.140625" style="1" customWidth="1"/>
    <col min="14850" max="14850" width="41" style="1" customWidth="1"/>
    <col min="14851" max="14853" width="32.85546875" style="1" customWidth="1"/>
    <col min="14854" max="15104" width="9.140625" style="1"/>
    <col min="15105" max="15105" width="8.140625" style="1" customWidth="1"/>
    <col min="15106" max="15106" width="41" style="1" customWidth="1"/>
    <col min="15107" max="15109" width="32.85546875" style="1" customWidth="1"/>
    <col min="15110" max="15360" width="9.140625" style="1"/>
    <col min="15361" max="15361" width="8.140625" style="1" customWidth="1"/>
    <col min="15362" max="15362" width="41" style="1" customWidth="1"/>
    <col min="15363" max="15365" width="32.85546875" style="1" customWidth="1"/>
    <col min="15366" max="15616" width="9.140625" style="1"/>
    <col min="15617" max="15617" width="8.140625" style="1" customWidth="1"/>
    <col min="15618" max="15618" width="41" style="1" customWidth="1"/>
    <col min="15619" max="15621" width="32.85546875" style="1" customWidth="1"/>
    <col min="15622" max="15872" width="9.140625" style="1"/>
    <col min="15873" max="15873" width="8.140625" style="1" customWidth="1"/>
    <col min="15874" max="15874" width="41" style="1" customWidth="1"/>
    <col min="15875" max="15877" width="32.85546875" style="1" customWidth="1"/>
    <col min="15878" max="16128" width="9.140625" style="1"/>
    <col min="16129" max="16129" width="8.140625" style="1" customWidth="1"/>
    <col min="16130" max="16130" width="41" style="1" customWidth="1"/>
    <col min="16131" max="16133" width="32.85546875" style="1" customWidth="1"/>
    <col min="16134" max="16384" width="9.140625" style="1"/>
  </cols>
  <sheetData>
    <row r="1" spans="1:5" ht="15.75" x14ac:dyDescent="0.25">
      <c r="C1" s="710" t="s">
        <v>785</v>
      </c>
      <c r="D1" s="710"/>
      <c r="E1" s="710"/>
    </row>
    <row r="2" spans="1:5" ht="15.75" x14ac:dyDescent="0.25">
      <c r="C2" s="566"/>
      <c r="D2" s="566"/>
      <c r="E2" s="566"/>
    </row>
    <row r="3" spans="1:5" ht="15.75" x14ac:dyDescent="0.25">
      <c r="B3" s="671" t="s">
        <v>711</v>
      </c>
      <c r="C3" s="671"/>
      <c r="D3" s="671"/>
      <c r="E3" s="671"/>
    </row>
    <row r="4" spans="1:5" ht="15.75" customHeight="1" x14ac:dyDescent="0.25">
      <c r="A4" s="710" t="s">
        <v>713</v>
      </c>
      <c r="B4" s="710"/>
      <c r="C4" s="710"/>
      <c r="D4" s="710"/>
      <c r="E4" s="710"/>
    </row>
    <row r="5" spans="1:5" ht="15.75" x14ac:dyDescent="0.25">
      <c r="A5" s="566"/>
      <c r="B5" s="566"/>
      <c r="C5" s="566"/>
      <c r="D5" s="566"/>
    </row>
    <row r="6" spans="1:5" ht="16.5" thickBot="1" x14ac:dyDescent="0.3">
      <c r="D6" s="740" t="s">
        <v>497</v>
      </c>
      <c r="E6" s="740"/>
    </row>
    <row r="7" spans="1:5" s="355" customFormat="1" ht="32.25" thickBot="1" x14ac:dyDescent="0.25">
      <c r="A7" s="362" t="s">
        <v>508</v>
      </c>
      <c r="B7" s="363" t="s">
        <v>7</v>
      </c>
      <c r="C7" s="363" t="s">
        <v>727</v>
      </c>
      <c r="D7" s="363" t="s">
        <v>728</v>
      </c>
      <c r="E7" s="364" t="s">
        <v>729</v>
      </c>
    </row>
    <row r="8" spans="1:5" ht="31.5" x14ac:dyDescent="0.2">
      <c r="A8" s="583" t="s">
        <v>8</v>
      </c>
      <c r="B8" s="360" t="s">
        <v>469</v>
      </c>
      <c r="C8" s="361">
        <v>17455444</v>
      </c>
      <c r="D8" s="361">
        <v>0</v>
      </c>
      <c r="E8" s="366">
        <v>17455444</v>
      </c>
    </row>
    <row r="9" spans="1:5" ht="31.5" x14ac:dyDescent="0.2">
      <c r="A9" s="584" t="s">
        <v>10</v>
      </c>
      <c r="B9" s="356" t="s">
        <v>470</v>
      </c>
      <c r="C9" s="357">
        <v>7050762</v>
      </c>
      <c r="D9" s="357">
        <v>0</v>
      </c>
      <c r="E9" s="368">
        <v>7050762</v>
      </c>
    </row>
    <row r="10" spans="1:5" ht="31.5" x14ac:dyDescent="0.2">
      <c r="A10" s="584" t="s">
        <v>12</v>
      </c>
      <c r="B10" s="356" t="s">
        <v>471</v>
      </c>
      <c r="C10" s="357">
        <v>30000</v>
      </c>
      <c r="D10" s="357">
        <v>0</v>
      </c>
      <c r="E10" s="368">
        <v>30000</v>
      </c>
    </row>
    <row r="11" spans="1:5" ht="47.25" x14ac:dyDescent="0.2">
      <c r="A11" s="584" t="s">
        <v>14</v>
      </c>
      <c r="B11" s="358" t="s">
        <v>472</v>
      </c>
      <c r="C11" s="359">
        <v>24536206</v>
      </c>
      <c r="D11" s="359">
        <v>0</v>
      </c>
      <c r="E11" s="367">
        <v>24536206</v>
      </c>
    </row>
    <row r="12" spans="1:5" ht="31.5" x14ac:dyDescent="0.2">
      <c r="A12" s="584" t="s">
        <v>16</v>
      </c>
      <c r="B12" s="356" t="s">
        <v>473</v>
      </c>
      <c r="C12" s="357">
        <v>23713033</v>
      </c>
      <c r="D12" s="357">
        <v>0</v>
      </c>
      <c r="E12" s="368">
        <v>23713033</v>
      </c>
    </row>
    <row r="13" spans="1:5" ht="31.5" x14ac:dyDescent="0.2">
      <c r="A13" s="584" t="s">
        <v>18</v>
      </c>
      <c r="B13" s="356" t="s">
        <v>474</v>
      </c>
      <c r="C13" s="357">
        <v>28116900</v>
      </c>
      <c r="D13" s="357">
        <v>0</v>
      </c>
      <c r="E13" s="368">
        <v>28116900</v>
      </c>
    </row>
    <row r="14" spans="1:5" ht="31.5" x14ac:dyDescent="0.2">
      <c r="A14" s="584" t="s">
        <v>19</v>
      </c>
      <c r="B14" s="356" t="s">
        <v>475</v>
      </c>
      <c r="C14" s="357">
        <v>2283666</v>
      </c>
      <c r="D14" s="357">
        <v>0</v>
      </c>
      <c r="E14" s="368">
        <v>2283666</v>
      </c>
    </row>
    <row r="15" spans="1:5" ht="31.5" x14ac:dyDescent="0.2">
      <c r="A15" s="584" t="s">
        <v>21</v>
      </c>
      <c r="B15" s="356" t="s">
        <v>476</v>
      </c>
      <c r="C15" s="357">
        <v>59556</v>
      </c>
      <c r="D15" s="357">
        <v>0</v>
      </c>
      <c r="E15" s="368">
        <v>59556</v>
      </c>
    </row>
    <row r="16" spans="1:5" ht="31.5" x14ac:dyDescent="0.2">
      <c r="A16" s="584" t="s">
        <v>23</v>
      </c>
      <c r="B16" s="358" t="s">
        <v>477</v>
      </c>
      <c r="C16" s="359">
        <v>54173155</v>
      </c>
      <c r="D16" s="359">
        <v>0</v>
      </c>
      <c r="E16" s="367">
        <v>54173155</v>
      </c>
    </row>
    <row r="17" spans="1:5" ht="15.75" x14ac:dyDescent="0.2">
      <c r="A17" s="584" t="s">
        <v>25</v>
      </c>
      <c r="B17" s="356" t="s">
        <v>478</v>
      </c>
      <c r="C17" s="357">
        <v>5616385</v>
      </c>
      <c r="D17" s="357">
        <v>0</v>
      </c>
      <c r="E17" s="368">
        <v>5616385</v>
      </c>
    </row>
    <row r="18" spans="1:5" ht="15.75" x14ac:dyDescent="0.2">
      <c r="A18" s="584" t="s">
        <v>26</v>
      </c>
      <c r="B18" s="356" t="s">
        <v>479</v>
      </c>
      <c r="C18" s="357">
        <v>29517828</v>
      </c>
      <c r="D18" s="357">
        <v>0</v>
      </c>
      <c r="E18" s="368">
        <v>29517828</v>
      </c>
    </row>
    <row r="19" spans="1:5" ht="15.75" x14ac:dyDescent="0.2">
      <c r="A19" s="584" t="s">
        <v>27</v>
      </c>
      <c r="B19" s="356" t="s">
        <v>480</v>
      </c>
      <c r="C19" s="357">
        <v>324291</v>
      </c>
      <c r="D19" s="357">
        <v>0</v>
      </c>
      <c r="E19" s="368">
        <v>324291</v>
      </c>
    </row>
    <row r="20" spans="1:5" ht="31.5" x14ac:dyDescent="0.2">
      <c r="A20" s="584" t="s">
        <v>29</v>
      </c>
      <c r="B20" s="358" t="s">
        <v>481</v>
      </c>
      <c r="C20" s="359">
        <v>35458504</v>
      </c>
      <c r="D20" s="359">
        <v>0</v>
      </c>
      <c r="E20" s="367">
        <v>35458504</v>
      </c>
    </row>
    <row r="21" spans="1:5" ht="15.75" x14ac:dyDescent="0.2">
      <c r="A21" s="584" t="s">
        <v>31</v>
      </c>
      <c r="B21" s="356" t="s">
        <v>482</v>
      </c>
      <c r="C21" s="357">
        <v>20538612</v>
      </c>
      <c r="D21" s="357">
        <v>0</v>
      </c>
      <c r="E21" s="368">
        <v>20538612</v>
      </c>
    </row>
    <row r="22" spans="1:5" ht="15.75" x14ac:dyDescent="0.2">
      <c r="A22" s="584" t="s">
        <v>32</v>
      </c>
      <c r="B22" s="356" t="s">
        <v>483</v>
      </c>
      <c r="C22" s="357">
        <v>10605090</v>
      </c>
      <c r="D22" s="357">
        <v>0</v>
      </c>
      <c r="E22" s="368">
        <v>10605090</v>
      </c>
    </row>
    <row r="23" spans="1:5" ht="15.75" x14ac:dyDescent="0.2">
      <c r="A23" s="584" t="s">
        <v>34</v>
      </c>
      <c r="B23" s="356" t="s">
        <v>484</v>
      </c>
      <c r="C23" s="357">
        <v>4431232</v>
      </c>
      <c r="D23" s="357">
        <v>0</v>
      </c>
      <c r="E23" s="368">
        <v>4431232</v>
      </c>
    </row>
    <row r="24" spans="1:5" ht="31.5" x14ac:dyDescent="0.2">
      <c r="A24" s="584" t="s">
        <v>36</v>
      </c>
      <c r="B24" s="358" t="s">
        <v>485</v>
      </c>
      <c r="C24" s="359">
        <v>35574934</v>
      </c>
      <c r="D24" s="359">
        <v>0</v>
      </c>
      <c r="E24" s="367">
        <v>35574934</v>
      </c>
    </row>
    <row r="25" spans="1:5" ht="15.75" x14ac:dyDescent="0.2">
      <c r="A25" s="584" t="s">
        <v>38</v>
      </c>
      <c r="B25" s="358" t="s">
        <v>486</v>
      </c>
      <c r="C25" s="359">
        <v>12713255</v>
      </c>
      <c r="D25" s="359">
        <v>0</v>
      </c>
      <c r="E25" s="367">
        <v>12713255</v>
      </c>
    </row>
    <row r="26" spans="1:5" ht="15.75" x14ac:dyDescent="0.2">
      <c r="A26" s="584" t="s">
        <v>40</v>
      </c>
      <c r="B26" s="358" t="s">
        <v>487</v>
      </c>
      <c r="C26" s="359">
        <v>13326564</v>
      </c>
      <c r="D26" s="359">
        <v>0</v>
      </c>
      <c r="E26" s="367">
        <v>13326564</v>
      </c>
    </row>
    <row r="27" spans="1:5" ht="31.5" x14ac:dyDescent="0.2">
      <c r="A27" s="584" t="s">
        <v>42</v>
      </c>
      <c r="B27" s="358" t="s">
        <v>488</v>
      </c>
      <c r="C27" s="359">
        <v>-18363896</v>
      </c>
      <c r="D27" s="359">
        <v>0</v>
      </c>
      <c r="E27" s="367">
        <v>-18363896</v>
      </c>
    </row>
    <row r="28" spans="1:5" ht="15.75" x14ac:dyDescent="0.2">
      <c r="A28" s="584" t="s">
        <v>44</v>
      </c>
      <c r="B28" s="356" t="s">
        <v>489</v>
      </c>
      <c r="C28" s="357">
        <v>31621</v>
      </c>
      <c r="D28" s="357">
        <v>0</v>
      </c>
      <c r="E28" s="368">
        <v>31621</v>
      </c>
    </row>
    <row r="29" spans="1:5" ht="31.5" x14ac:dyDescent="0.2">
      <c r="A29" s="584" t="s">
        <v>45</v>
      </c>
      <c r="B29" s="356" t="s">
        <v>490</v>
      </c>
      <c r="C29" s="357">
        <v>38</v>
      </c>
      <c r="D29" s="357">
        <v>0</v>
      </c>
      <c r="E29" s="368">
        <v>38</v>
      </c>
    </row>
    <row r="30" spans="1:5" ht="47.25" x14ac:dyDescent="0.2">
      <c r="A30" s="584" t="s">
        <v>47</v>
      </c>
      <c r="B30" s="358" t="s">
        <v>491</v>
      </c>
      <c r="C30" s="359">
        <v>31659</v>
      </c>
      <c r="D30" s="359">
        <v>0</v>
      </c>
      <c r="E30" s="367">
        <v>31659</v>
      </c>
    </row>
    <row r="31" spans="1:5" ht="31.5" x14ac:dyDescent="0.2">
      <c r="A31" s="584" t="s">
        <v>49</v>
      </c>
      <c r="B31" s="356" t="s">
        <v>492</v>
      </c>
      <c r="C31" s="357">
        <v>26381</v>
      </c>
      <c r="D31" s="357">
        <v>0</v>
      </c>
      <c r="E31" s="368">
        <v>26381</v>
      </c>
    </row>
    <row r="32" spans="1:5" ht="31.5" x14ac:dyDescent="0.2">
      <c r="A32" s="584" t="s">
        <v>51</v>
      </c>
      <c r="B32" s="358" t="s">
        <v>493</v>
      </c>
      <c r="C32" s="359">
        <v>26381</v>
      </c>
      <c r="D32" s="359">
        <v>0</v>
      </c>
      <c r="E32" s="367">
        <v>26381</v>
      </c>
    </row>
    <row r="33" spans="1:5" ht="32.25" thickBot="1" x14ac:dyDescent="0.25">
      <c r="A33" s="585" t="s">
        <v>53</v>
      </c>
      <c r="B33" s="372" t="s">
        <v>494</v>
      </c>
      <c r="C33" s="373">
        <v>5278</v>
      </c>
      <c r="D33" s="373">
        <v>0</v>
      </c>
      <c r="E33" s="374">
        <v>5278</v>
      </c>
    </row>
    <row r="34" spans="1:5" ht="32.25" thickBot="1" x14ac:dyDescent="0.25">
      <c r="A34" s="586" t="s">
        <v>55</v>
      </c>
      <c r="B34" s="375" t="s">
        <v>733</v>
      </c>
      <c r="C34" s="376">
        <v>-18358618</v>
      </c>
      <c r="D34" s="376">
        <v>0</v>
      </c>
      <c r="E34" s="377">
        <v>-18358618</v>
      </c>
    </row>
  </sheetData>
  <mergeCells count="4">
    <mergeCell ref="D6:E6"/>
    <mergeCell ref="C1:E1"/>
    <mergeCell ref="B3:E3"/>
    <mergeCell ref="A4:E4"/>
  </mergeCells>
  <phoneticPr fontId="31" type="noConversion"/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18-37-393f-16-3d632b78-2075-13-6b-10-2ef5d-6b-1142&amp;R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941A-2F99-49AA-8E30-07C34A283E8C}">
  <dimension ref="A1:N21"/>
  <sheetViews>
    <sheetView workbookViewId="0">
      <pane ySplit="4" topLeftCell="A5" activePane="bottomLeft" state="frozen"/>
      <selection pane="bottomLeft" activeCell="A2" sqref="A2:I2"/>
    </sheetView>
  </sheetViews>
  <sheetFormatPr defaultRowHeight="12.75" x14ac:dyDescent="0.2"/>
  <cols>
    <col min="1" max="1" width="4.7109375" style="1" customWidth="1"/>
    <col min="2" max="2" width="41" style="1" customWidth="1"/>
    <col min="3" max="3" width="20.28515625" style="1" customWidth="1"/>
    <col min="4" max="4" width="22" style="1" customWidth="1"/>
    <col min="5" max="5" width="22.85546875" style="1" customWidth="1"/>
    <col min="6" max="6" width="16.7109375" style="1" customWidth="1"/>
    <col min="7" max="7" width="17.7109375" style="1" customWidth="1"/>
    <col min="8" max="8" width="19.7109375" style="1" customWidth="1"/>
    <col min="9" max="9" width="15.28515625" style="1" customWidth="1"/>
    <col min="10" max="256" width="9.140625" style="1"/>
    <col min="257" max="257" width="8.140625" style="1" customWidth="1"/>
    <col min="258" max="258" width="41" style="1" customWidth="1"/>
    <col min="259" max="265" width="32.85546875" style="1" customWidth="1"/>
    <col min="266" max="512" width="9.140625" style="1"/>
    <col min="513" max="513" width="8.140625" style="1" customWidth="1"/>
    <col min="514" max="514" width="41" style="1" customWidth="1"/>
    <col min="515" max="521" width="32.85546875" style="1" customWidth="1"/>
    <col min="522" max="768" width="9.140625" style="1"/>
    <col min="769" max="769" width="8.140625" style="1" customWidth="1"/>
    <col min="770" max="770" width="41" style="1" customWidth="1"/>
    <col min="771" max="777" width="32.85546875" style="1" customWidth="1"/>
    <col min="778" max="1024" width="9.140625" style="1"/>
    <col min="1025" max="1025" width="8.140625" style="1" customWidth="1"/>
    <col min="1026" max="1026" width="41" style="1" customWidth="1"/>
    <col min="1027" max="1033" width="32.85546875" style="1" customWidth="1"/>
    <col min="1034" max="1280" width="9.140625" style="1"/>
    <col min="1281" max="1281" width="8.140625" style="1" customWidth="1"/>
    <col min="1282" max="1282" width="41" style="1" customWidth="1"/>
    <col min="1283" max="1289" width="32.85546875" style="1" customWidth="1"/>
    <col min="1290" max="1536" width="9.140625" style="1"/>
    <col min="1537" max="1537" width="8.140625" style="1" customWidth="1"/>
    <col min="1538" max="1538" width="41" style="1" customWidth="1"/>
    <col min="1539" max="1545" width="32.85546875" style="1" customWidth="1"/>
    <col min="1546" max="1792" width="9.140625" style="1"/>
    <col min="1793" max="1793" width="8.140625" style="1" customWidth="1"/>
    <col min="1794" max="1794" width="41" style="1" customWidth="1"/>
    <col min="1795" max="1801" width="32.85546875" style="1" customWidth="1"/>
    <col min="1802" max="2048" width="9.140625" style="1"/>
    <col min="2049" max="2049" width="8.140625" style="1" customWidth="1"/>
    <col min="2050" max="2050" width="41" style="1" customWidth="1"/>
    <col min="2051" max="2057" width="32.85546875" style="1" customWidth="1"/>
    <col min="2058" max="2304" width="9.140625" style="1"/>
    <col min="2305" max="2305" width="8.140625" style="1" customWidth="1"/>
    <col min="2306" max="2306" width="41" style="1" customWidth="1"/>
    <col min="2307" max="2313" width="32.85546875" style="1" customWidth="1"/>
    <col min="2314" max="2560" width="9.140625" style="1"/>
    <col min="2561" max="2561" width="8.140625" style="1" customWidth="1"/>
    <col min="2562" max="2562" width="41" style="1" customWidth="1"/>
    <col min="2563" max="2569" width="32.85546875" style="1" customWidth="1"/>
    <col min="2570" max="2816" width="9.140625" style="1"/>
    <col min="2817" max="2817" width="8.140625" style="1" customWidth="1"/>
    <col min="2818" max="2818" width="41" style="1" customWidth="1"/>
    <col min="2819" max="2825" width="32.85546875" style="1" customWidth="1"/>
    <col min="2826" max="3072" width="9.140625" style="1"/>
    <col min="3073" max="3073" width="8.140625" style="1" customWidth="1"/>
    <col min="3074" max="3074" width="41" style="1" customWidth="1"/>
    <col min="3075" max="3081" width="32.85546875" style="1" customWidth="1"/>
    <col min="3082" max="3328" width="9.140625" style="1"/>
    <col min="3329" max="3329" width="8.140625" style="1" customWidth="1"/>
    <col min="3330" max="3330" width="41" style="1" customWidth="1"/>
    <col min="3331" max="3337" width="32.85546875" style="1" customWidth="1"/>
    <col min="3338" max="3584" width="9.140625" style="1"/>
    <col min="3585" max="3585" width="8.140625" style="1" customWidth="1"/>
    <col min="3586" max="3586" width="41" style="1" customWidth="1"/>
    <col min="3587" max="3593" width="32.85546875" style="1" customWidth="1"/>
    <col min="3594" max="3840" width="9.140625" style="1"/>
    <col min="3841" max="3841" width="8.140625" style="1" customWidth="1"/>
    <col min="3842" max="3842" width="41" style="1" customWidth="1"/>
    <col min="3843" max="3849" width="32.85546875" style="1" customWidth="1"/>
    <col min="3850" max="4096" width="9.140625" style="1"/>
    <col min="4097" max="4097" width="8.140625" style="1" customWidth="1"/>
    <col min="4098" max="4098" width="41" style="1" customWidth="1"/>
    <col min="4099" max="4105" width="32.85546875" style="1" customWidth="1"/>
    <col min="4106" max="4352" width="9.140625" style="1"/>
    <col min="4353" max="4353" width="8.140625" style="1" customWidth="1"/>
    <col min="4354" max="4354" width="41" style="1" customWidth="1"/>
    <col min="4355" max="4361" width="32.85546875" style="1" customWidth="1"/>
    <col min="4362" max="4608" width="9.140625" style="1"/>
    <col min="4609" max="4609" width="8.140625" style="1" customWidth="1"/>
    <col min="4610" max="4610" width="41" style="1" customWidth="1"/>
    <col min="4611" max="4617" width="32.85546875" style="1" customWidth="1"/>
    <col min="4618" max="4864" width="9.140625" style="1"/>
    <col min="4865" max="4865" width="8.140625" style="1" customWidth="1"/>
    <col min="4866" max="4866" width="41" style="1" customWidth="1"/>
    <col min="4867" max="4873" width="32.85546875" style="1" customWidth="1"/>
    <col min="4874" max="5120" width="9.140625" style="1"/>
    <col min="5121" max="5121" width="8.140625" style="1" customWidth="1"/>
    <col min="5122" max="5122" width="41" style="1" customWidth="1"/>
    <col min="5123" max="5129" width="32.85546875" style="1" customWidth="1"/>
    <col min="5130" max="5376" width="9.140625" style="1"/>
    <col min="5377" max="5377" width="8.140625" style="1" customWidth="1"/>
    <col min="5378" max="5378" width="41" style="1" customWidth="1"/>
    <col min="5379" max="5385" width="32.85546875" style="1" customWidth="1"/>
    <col min="5386" max="5632" width="9.140625" style="1"/>
    <col min="5633" max="5633" width="8.140625" style="1" customWidth="1"/>
    <col min="5634" max="5634" width="41" style="1" customWidth="1"/>
    <col min="5635" max="5641" width="32.85546875" style="1" customWidth="1"/>
    <col min="5642" max="5888" width="9.140625" style="1"/>
    <col min="5889" max="5889" width="8.140625" style="1" customWidth="1"/>
    <col min="5890" max="5890" width="41" style="1" customWidth="1"/>
    <col min="5891" max="5897" width="32.85546875" style="1" customWidth="1"/>
    <col min="5898" max="6144" width="9.140625" style="1"/>
    <col min="6145" max="6145" width="8.140625" style="1" customWidth="1"/>
    <col min="6146" max="6146" width="41" style="1" customWidth="1"/>
    <col min="6147" max="6153" width="32.85546875" style="1" customWidth="1"/>
    <col min="6154" max="6400" width="9.140625" style="1"/>
    <col min="6401" max="6401" width="8.140625" style="1" customWidth="1"/>
    <col min="6402" max="6402" width="41" style="1" customWidth="1"/>
    <col min="6403" max="6409" width="32.85546875" style="1" customWidth="1"/>
    <col min="6410" max="6656" width="9.140625" style="1"/>
    <col min="6657" max="6657" width="8.140625" style="1" customWidth="1"/>
    <col min="6658" max="6658" width="41" style="1" customWidth="1"/>
    <col min="6659" max="6665" width="32.85546875" style="1" customWidth="1"/>
    <col min="6666" max="6912" width="9.140625" style="1"/>
    <col min="6913" max="6913" width="8.140625" style="1" customWidth="1"/>
    <col min="6914" max="6914" width="41" style="1" customWidth="1"/>
    <col min="6915" max="6921" width="32.85546875" style="1" customWidth="1"/>
    <col min="6922" max="7168" width="9.140625" style="1"/>
    <col min="7169" max="7169" width="8.140625" style="1" customWidth="1"/>
    <col min="7170" max="7170" width="41" style="1" customWidth="1"/>
    <col min="7171" max="7177" width="32.85546875" style="1" customWidth="1"/>
    <col min="7178" max="7424" width="9.140625" style="1"/>
    <col min="7425" max="7425" width="8.140625" style="1" customWidth="1"/>
    <col min="7426" max="7426" width="41" style="1" customWidth="1"/>
    <col min="7427" max="7433" width="32.85546875" style="1" customWidth="1"/>
    <col min="7434" max="7680" width="9.140625" style="1"/>
    <col min="7681" max="7681" width="8.140625" style="1" customWidth="1"/>
    <col min="7682" max="7682" width="41" style="1" customWidth="1"/>
    <col min="7683" max="7689" width="32.85546875" style="1" customWidth="1"/>
    <col min="7690" max="7936" width="9.140625" style="1"/>
    <col min="7937" max="7937" width="8.140625" style="1" customWidth="1"/>
    <col min="7938" max="7938" width="41" style="1" customWidth="1"/>
    <col min="7939" max="7945" width="32.85546875" style="1" customWidth="1"/>
    <col min="7946" max="8192" width="9.140625" style="1"/>
    <col min="8193" max="8193" width="8.140625" style="1" customWidth="1"/>
    <col min="8194" max="8194" width="41" style="1" customWidth="1"/>
    <col min="8195" max="8201" width="32.85546875" style="1" customWidth="1"/>
    <col min="8202" max="8448" width="9.140625" style="1"/>
    <col min="8449" max="8449" width="8.140625" style="1" customWidth="1"/>
    <col min="8450" max="8450" width="41" style="1" customWidth="1"/>
    <col min="8451" max="8457" width="32.85546875" style="1" customWidth="1"/>
    <col min="8458" max="8704" width="9.140625" style="1"/>
    <col min="8705" max="8705" width="8.140625" style="1" customWidth="1"/>
    <col min="8706" max="8706" width="41" style="1" customWidth="1"/>
    <col min="8707" max="8713" width="32.85546875" style="1" customWidth="1"/>
    <col min="8714" max="8960" width="9.140625" style="1"/>
    <col min="8961" max="8961" width="8.140625" style="1" customWidth="1"/>
    <col min="8962" max="8962" width="41" style="1" customWidth="1"/>
    <col min="8963" max="8969" width="32.85546875" style="1" customWidth="1"/>
    <col min="8970" max="9216" width="9.140625" style="1"/>
    <col min="9217" max="9217" width="8.140625" style="1" customWidth="1"/>
    <col min="9218" max="9218" width="41" style="1" customWidth="1"/>
    <col min="9219" max="9225" width="32.85546875" style="1" customWidth="1"/>
    <col min="9226" max="9472" width="9.140625" style="1"/>
    <col min="9473" max="9473" width="8.140625" style="1" customWidth="1"/>
    <col min="9474" max="9474" width="41" style="1" customWidth="1"/>
    <col min="9475" max="9481" width="32.85546875" style="1" customWidth="1"/>
    <col min="9482" max="9728" width="9.140625" style="1"/>
    <col min="9729" max="9729" width="8.140625" style="1" customWidth="1"/>
    <col min="9730" max="9730" width="41" style="1" customWidth="1"/>
    <col min="9731" max="9737" width="32.85546875" style="1" customWidth="1"/>
    <col min="9738" max="9984" width="9.140625" style="1"/>
    <col min="9985" max="9985" width="8.140625" style="1" customWidth="1"/>
    <col min="9986" max="9986" width="41" style="1" customWidth="1"/>
    <col min="9987" max="9993" width="32.85546875" style="1" customWidth="1"/>
    <col min="9994" max="10240" width="9.140625" style="1"/>
    <col min="10241" max="10241" width="8.140625" style="1" customWidth="1"/>
    <col min="10242" max="10242" width="41" style="1" customWidth="1"/>
    <col min="10243" max="10249" width="32.85546875" style="1" customWidth="1"/>
    <col min="10250" max="10496" width="9.140625" style="1"/>
    <col min="10497" max="10497" width="8.140625" style="1" customWidth="1"/>
    <col min="10498" max="10498" width="41" style="1" customWidth="1"/>
    <col min="10499" max="10505" width="32.85546875" style="1" customWidth="1"/>
    <col min="10506" max="10752" width="9.140625" style="1"/>
    <col min="10753" max="10753" width="8.140625" style="1" customWidth="1"/>
    <col min="10754" max="10754" width="41" style="1" customWidth="1"/>
    <col min="10755" max="10761" width="32.85546875" style="1" customWidth="1"/>
    <col min="10762" max="11008" width="9.140625" style="1"/>
    <col min="11009" max="11009" width="8.140625" style="1" customWidth="1"/>
    <col min="11010" max="11010" width="41" style="1" customWidth="1"/>
    <col min="11011" max="11017" width="32.85546875" style="1" customWidth="1"/>
    <col min="11018" max="11264" width="9.140625" style="1"/>
    <col min="11265" max="11265" width="8.140625" style="1" customWidth="1"/>
    <col min="11266" max="11266" width="41" style="1" customWidth="1"/>
    <col min="11267" max="11273" width="32.85546875" style="1" customWidth="1"/>
    <col min="11274" max="11520" width="9.140625" style="1"/>
    <col min="11521" max="11521" width="8.140625" style="1" customWidth="1"/>
    <col min="11522" max="11522" width="41" style="1" customWidth="1"/>
    <col min="11523" max="11529" width="32.85546875" style="1" customWidth="1"/>
    <col min="11530" max="11776" width="9.140625" style="1"/>
    <col min="11777" max="11777" width="8.140625" style="1" customWidth="1"/>
    <col min="11778" max="11778" width="41" style="1" customWidth="1"/>
    <col min="11779" max="11785" width="32.85546875" style="1" customWidth="1"/>
    <col min="11786" max="12032" width="9.140625" style="1"/>
    <col min="12033" max="12033" width="8.140625" style="1" customWidth="1"/>
    <col min="12034" max="12034" width="41" style="1" customWidth="1"/>
    <col min="12035" max="12041" width="32.85546875" style="1" customWidth="1"/>
    <col min="12042" max="12288" width="9.140625" style="1"/>
    <col min="12289" max="12289" width="8.140625" style="1" customWidth="1"/>
    <col min="12290" max="12290" width="41" style="1" customWidth="1"/>
    <col min="12291" max="12297" width="32.85546875" style="1" customWidth="1"/>
    <col min="12298" max="12544" width="9.140625" style="1"/>
    <col min="12545" max="12545" width="8.140625" style="1" customWidth="1"/>
    <col min="12546" max="12546" width="41" style="1" customWidth="1"/>
    <col min="12547" max="12553" width="32.85546875" style="1" customWidth="1"/>
    <col min="12554" max="12800" width="9.140625" style="1"/>
    <col min="12801" max="12801" width="8.140625" style="1" customWidth="1"/>
    <col min="12802" max="12802" width="41" style="1" customWidth="1"/>
    <col min="12803" max="12809" width="32.85546875" style="1" customWidth="1"/>
    <col min="12810" max="13056" width="9.140625" style="1"/>
    <col min="13057" max="13057" width="8.140625" style="1" customWidth="1"/>
    <col min="13058" max="13058" width="41" style="1" customWidth="1"/>
    <col min="13059" max="13065" width="32.85546875" style="1" customWidth="1"/>
    <col min="13066" max="13312" width="9.140625" style="1"/>
    <col min="13313" max="13313" width="8.140625" style="1" customWidth="1"/>
    <col min="13314" max="13314" width="41" style="1" customWidth="1"/>
    <col min="13315" max="13321" width="32.85546875" style="1" customWidth="1"/>
    <col min="13322" max="13568" width="9.140625" style="1"/>
    <col min="13569" max="13569" width="8.140625" style="1" customWidth="1"/>
    <col min="13570" max="13570" width="41" style="1" customWidth="1"/>
    <col min="13571" max="13577" width="32.85546875" style="1" customWidth="1"/>
    <col min="13578" max="13824" width="9.140625" style="1"/>
    <col min="13825" max="13825" width="8.140625" style="1" customWidth="1"/>
    <col min="13826" max="13826" width="41" style="1" customWidth="1"/>
    <col min="13827" max="13833" width="32.85546875" style="1" customWidth="1"/>
    <col min="13834" max="14080" width="9.140625" style="1"/>
    <col min="14081" max="14081" width="8.140625" style="1" customWidth="1"/>
    <col min="14082" max="14082" width="41" style="1" customWidth="1"/>
    <col min="14083" max="14089" width="32.85546875" style="1" customWidth="1"/>
    <col min="14090" max="14336" width="9.140625" style="1"/>
    <col min="14337" max="14337" width="8.140625" style="1" customWidth="1"/>
    <col min="14338" max="14338" width="41" style="1" customWidth="1"/>
    <col min="14339" max="14345" width="32.85546875" style="1" customWidth="1"/>
    <col min="14346" max="14592" width="9.140625" style="1"/>
    <col min="14593" max="14593" width="8.140625" style="1" customWidth="1"/>
    <col min="14594" max="14594" width="41" style="1" customWidth="1"/>
    <col min="14595" max="14601" width="32.85546875" style="1" customWidth="1"/>
    <col min="14602" max="14848" width="9.140625" style="1"/>
    <col min="14849" max="14849" width="8.140625" style="1" customWidth="1"/>
    <col min="14850" max="14850" width="41" style="1" customWidth="1"/>
    <col min="14851" max="14857" width="32.85546875" style="1" customWidth="1"/>
    <col min="14858" max="15104" width="9.140625" style="1"/>
    <col min="15105" max="15105" width="8.140625" style="1" customWidth="1"/>
    <col min="15106" max="15106" width="41" style="1" customWidth="1"/>
    <col min="15107" max="15113" width="32.85546875" style="1" customWidth="1"/>
    <col min="15114" max="15360" width="9.140625" style="1"/>
    <col min="15361" max="15361" width="8.140625" style="1" customWidth="1"/>
    <col min="15362" max="15362" width="41" style="1" customWidth="1"/>
    <col min="15363" max="15369" width="32.85546875" style="1" customWidth="1"/>
    <col min="15370" max="15616" width="9.140625" style="1"/>
    <col min="15617" max="15617" width="8.140625" style="1" customWidth="1"/>
    <col min="15618" max="15618" width="41" style="1" customWidth="1"/>
    <col min="15619" max="15625" width="32.85546875" style="1" customWidth="1"/>
    <col min="15626" max="15872" width="9.140625" style="1"/>
    <col min="15873" max="15873" width="8.140625" style="1" customWidth="1"/>
    <col min="15874" max="15874" width="41" style="1" customWidth="1"/>
    <col min="15875" max="15881" width="32.85546875" style="1" customWidth="1"/>
    <col min="15882" max="16128" width="9.140625" style="1"/>
    <col min="16129" max="16129" width="8.140625" style="1" customWidth="1"/>
    <col min="16130" max="16130" width="41" style="1" customWidth="1"/>
    <col min="16131" max="16137" width="32.85546875" style="1" customWidth="1"/>
    <col min="16138" max="16384" width="9.140625" style="1"/>
  </cols>
  <sheetData>
    <row r="1" spans="1:14" ht="15.75" customHeight="1" x14ac:dyDescent="0.25">
      <c r="F1" s="710" t="s">
        <v>786</v>
      </c>
      <c r="G1" s="710"/>
      <c r="H1" s="710"/>
      <c r="I1" s="710"/>
    </row>
    <row r="2" spans="1:14" s="251" customFormat="1" ht="45" customHeight="1" x14ac:dyDescent="0.2">
      <c r="A2" s="741" t="s">
        <v>545</v>
      </c>
      <c r="B2" s="742"/>
      <c r="C2" s="742"/>
      <c r="D2" s="742"/>
      <c r="E2" s="742"/>
      <c r="F2" s="742"/>
      <c r="G2" s="742"/>
      <c r="H2" s="742"/>
      <c r="I2" s="742"/>
    </row>
    <row r="3" spans="1:14" s="251" customFormat="1" ht="17.25" customHeight="1" thickBot="1" x14ac:dyDescent="0.25">
      <c r="A3" s="452"/>
      <c r="B3" s="453"/>
      <c r="C3" s="453"/>
      <c r="D3" s="453"/>
      <c r="E3" s="453"/>
      <c r="F3" s="453"/>
      <c r="G3" s="453"/>
      <c r="I3" s="454" t="s">
        <v>497</v>
      </c>
    </row>
    <row r="4" spans="1:14" s="251" customFormat="1" ht="48" thickBot="1" x14ac:dyDescent="0.25">
      <c r="A4" s="448" t="s">
        <v>508</v>
      </c>
      <c r="B4" s="375" t="s">
        <v>7</v>
      </c>
      <c r="C4" s="375" t="s">
        <v>517</v>
      </c>
      <c r="D4" s="375" t="s">
        <v>518</v>
      </c>
      <c r="E4" s="375" t="s">
        <v>519</v>
      </c>
      <c r="F4" s="375" t="s">
        <v>520</v>
      </c>
      <c r="G4" s="375" t="s">
        <v>521</v>
      </c>
      <c r="H4" s="375" t="s">
        <v>522</v>
      </c>
      <c r="I4" s="449" t="s">
        <v>78</v>
      </c>
    </row>
    <row r="5" spans="1:14" ht="31.5" x14ac:dyDescent="0.2">
      <c r="A5" s="445" t="s">
        <v>263</v>
      </c>
      <c r="B5" s="360" t="s">
        <v>523</v>
      </c>
      <c r="C5" s="361">
        <v>5397389</v>
      </c>
      <c r="D5" s="361">
        <v>337263988</v>
      </c>
      <c r="E5" s="361">
        <v>72382387</v>
      </c>
      <c r="F5" s="361">
        <v>0</v>
      </c>
      <c r="G5" s="361">
        <v>27784</v>
      </c>
      <c r="H5" s="361">
        <v>0</v>
      </c>
      <c r="I5" s="366">
        <v>415071548</v>
      </c>
    </row>
    <row r="6" spans="1:14" ht="31.5" x14ac:dyDescent="0.2">
      <c r="A6" s="445" t="s">
        <v>524</v>
      </c>
      <c r="B6" s="360" t="s">
        <v>525</v>
      </c>
      <c r="C6" s="361">
        <v>0</v>
      </c>
      <c r="D6" s="361">
        <v>0</v>
      </c>
      <c r="E6" s="361">
        <v>0</v>
      </c>
      <c r="F6" s="361">
        <v>0</v>
      </c>
      <c r="G6" s="361">
        <v>1929246</v>
      </c>
      <c r="H6" s="361">
        <v>0</v>
      </c>
      <c r="I6" s="366">
        <v>1929246</v>
      </c>
    </row>
    <row r="7" spans="1:14" ht="15.75" x14ac:dyDescent="0.2">
      <c r="A7" s="445" t="s">
        <v>341</v>
      </c>
      <c r="B7" s="360" t="s">
        <v>526</v>
      </c>
      <c r="C7" s="361">
        <v>0</v>
      </c>
      <c r="D7" s="361">
        <v>0</v>
      </c>
      <c r="E7" s="361">
        <v>0</v>
      </c>
      <c r="F7" s="361">
        <v>0</v>
      </c>
      <c r="G7" s="361">
        <v>1035388</v>
      </c>
      <c r="H7" s="361">
        <v>0</v>
      </c>
      <c r="I7" s="366">
        <v>1035388</v>
      </c>
    </row>
    <row r="8" spans="1:14" ht="15.75" x14ac:dyDescent="0.2">
      <c r="A8" s="445" t="s">
        <v>343</v>
      </c>
      <c r="B8" s="360" t="s">
        <v>527</v>
      </c>
      <c r="C8" s="361">
        <v>0</v>
      </c>
      <c r="D8" s="361">
        <v>1035388</v>
      </c>
      <c r="E8" s="361">
        <v>247698</v>
      </c>
      <c r="F8" s="361">
        <v>0</v>
      </c>
      <c r="G8" s="361">
        <v>0</v>
      </c>
      <c r="H8" s="361">
        <v>0</v>
      </c>
      <c r="I8" s="366">
        <v>1283086</v>
      </c>
    </row>
    <row r="9" spans="1:14" ht="15.75" x14ac:dyDescent="0.2">
      <c r="A9" s="445" t="s">
        <v>265</v>
      </c>
      <c r="B9" s="360" t="s">
        <v>528</v>
      </c>
      <c r="C9" s="361">
        <v>0</v>
      </c>
      <c r="D9" s="361">
        <v>1681548</v>
      </c>
      <c r="E9" s="361">
        <v>14823408</v>
      </c>
      <c r="F9" s="361">
        <v>0</v>
      </c>
      <c r="G9" s="361">
        <v>0</v>
      </c>
      <c r="H9" s="361">
        <v>0</v>
      </c>
      <c r="I9" s="366">
        <v>16504956</v>
      </c>
    </row>
    <row r="10" spans="1:14" ht="15.75" x14ac:dyDescent="0.2">
      <c r="A10" s="445" t="s">
        <v>529</v>
      </c>
      <c r="B10" s="360" t="s">
        <v>530</v>
      </c>
      <c r="C10" s="361">
        <v>0</v>
      </c>
      <c r="D10" s="361">
        <v>2716936</v>
      </c>
      <c r="E10" s="361">
        <v>15071106</v>
      </c>
      <c r="F10" s="361">
        <v>0</v>
      </c>
      <c r="G10" s="361">
        <v>2964634</v>
      </c>
      <c r="H10" s="361">
        <v>0</v>
      </c>
      <c r="I10" s="366">
        <v>20752676</v>
      </c>
    </row>
    <row r="11" spans="1:14" ht="15.75" x14ac:dyDescent="0.2">
      <c r="A11" s="445" t="s">
        <v>267</v>
      </c>
      <c r="B11" s="360" t="s">
        <v>531</v>
      </c>
      <c r="C11" s="361">
        <v>0</v>
      </c>
      <c r="D11" s="361">
        <v>0</v>
      </c>
      <c r="E11" s="361">
        <v>2028000</v>
      </c>
      <c r="F11" s="361">
        <v>0</v>
      </c>
      <c r="G11" s="361">
        <v>0</v>
      </c>
      <c r="H11" s="361">
        <v>0</v>
      </c>
      <c r="I11" s="366">
        <v>2028000</v>
      </c>
    </row>
    <row r="12" spans="1:14" ht="15.75" x14ac:dyDescent="0.2">
      <c r="A12" s="445" t="s">
        <v>269</v>
      </c>
      <c r="B12" s="360" t="s">
        <v>532</v>
      </c>
      <c r="C12" s="361">
        <v>0</v>
      </c>
      <c r="D12" s="361">
        <v>0</v>
      </c>
      <c r="E12" s="361">
        <v>14823407</v>
      </c>
      <c r="F12" s="361">
        <v>0</v>
      </c>
      <c r="G12" s="361">
        <v>2964634</v>
      </c>
      <c r="H12" s="361">
        <v>0</v>
      </c>
      <c r="I12" s="366">
        <v>17788041</v>
      </c>
    </row>
    <row r="13" spans="1:14" ht="15.75" x14ac:dyDescent="0.2">
      <c r="A13" s="445" t="s">
        <v>533</v>
      </c>
      <c r="B13" s="360" t="s">
        <v>534</v>
      </c>
      <c r="C13" s="361">
        <v>0</v>
      </c>
      <c r="D13" s="361">
        <v>0</v>
      </c>
      <c r="E13" s="361">
        <v>16851407</v>
      </c>
      <c r="F13" s="361">
        <v>0</v>
      </c>
      <c r="G13" s="361">
        <v>2964634</v>
      </c>
      <c r="H13" s="361">
        <v>0</v>
      </c>
      <c r="I13" s="366">
        <v>19816041</v>
      </c>
    </row>
    <row r="14" spans="1:14" ht="15.75" x14ac:dyDescent="0.2">
      <c r="A14" s="445" t="s">
        <v>271</v>
      </c>
      <c r="B14" s="360" t="s">
        <v>535</v>
      </c>
      <c r="C14" s="361">
        <v>5397389</v>
      </c>
      <c r="D14" s="361">
        <v>339980924</v>
      </c>
      <c r="E14" s="361">
        <v>70602086</v>
      </c>
      <c r="F14" s="361">
        <v>0</v>
      </c>
      <c r="G14" s="361">
        <v>27784</v>
      </c>
      <c r="H14" s="361">
        <v>0</v>
      </c>
      <c r="I14" s="366">
        <v>416008183</v>
      </c>
    </row>
    <row r="15" spans="1:14" ht="15.75" x14ac:dyDescent="0.2">
      <c r="A15" s="445" t="s">
        <v>273</v>
      </c>
      <c r="B15" s="360" t="s">
        <v>536</v>
      </c>
      <c r="C15" s="361">
        <v>4724922</v>
      </c>
      <c r="D15" s="361">
        <v>48946566</v>
      </c>
      <c r="E15" s="361">
        <v>61835309</v>
      </c>
      <c r="F15" s="361">
        <v>0</v>
      </c>
      <c r="G15" s="361">
        <v>0</v>
      </c>
      <c r="H15" s="361">
        <v>0</v>
      </c>
      <c r="I15" s="366">
        <v>115506797</v>
      </c>
    </row>
    <row r="16" spans="1:14" ht="15.75" x14ac:dyDescent="0.2">
      <c r="A16" s="445" t="s">
        <v>275</v>
      </c>
      <c r="B16" s="360" t="s">
        <v>537</v>
      </c>
      <c r="C16" s="361">
        <v>441540</v>
      </c>
      <c r="D16" s="361">
        <v>7865519</v>
      </c>
      <c r="E16" s="361">
        <v>4406196</v>
      </c>
      <c r="F16" s="361">
        <v>0</v>
      </c>
      <c r="G16" s="361">
        <v>0</v>
      </c>
      <c r="H16" s="361">
        <v>0</v>
      </c>
      <c r="I16" s="366">
        <v>12713255</v>
      </c>
      <c r="N16" s="1" t="s">
        <v>75</v>
      </c>
    </row>
    <row r="17" spans="1:9" ht="15.75" x14ac:dyDescent="0.2">
      <c r="A17" s="445" t="s">
        <v>277</v>
      </c>
      <c r="B17" s="360" t="s">
        <v>538</v>
      </c>
      <c r="C17" s="361">
        <v>0</v>
      </c>
      <c r="D17" s="361">
        <v>0</v>
      </c>
      <c r="E17" s="361">
        <v>2028000</v>
      </c>
      <c r="F17" s="361">
        <v>0</v>
      </c>
      <c r="G17" s="361">
        <v>0</v>
      </c>
      <c r="H17" s="361">
        <v>0</v>
      </c>
      <c r="I17" s="366">
        <v>2028000</v>
      </c>
    </row>
    <row r="18" spans="1:9" ht="31.5" x14ac:dyDescent="0.2">
      <c r="A18" s="445" t="s">
        <v>279</v>
      </c>
      <c r="B18" s="360" t="s">
        <v>539</v>
      </c>
      <c r="C18" s="361">
        <v>5166462</v>
      </c>
      <c r="D18" s="361">
        <v>56812085</v>
      </c>
      <c r="E18" s="361">
        <v>64213505</v>
      </c>
      <c r="F18" s="361">
        <v>0</v>
      </c>
      <c r="G18" s="361">
        <v>0</v>
      </c>
      <c r="H18" s="361">
        <v>0</v>
      </c>
      <c r="I18" s="366">
        <v>126192052</v>
      </c>
    </row>
    <row r="19" spans="1:9" ht="15.75" x14ac:dyDescent="0.2">
      <c r="A19" s="445" t="s">
        <v>540</v>
      </c>
      <c r="B19" s="360" t="s">
        <v>541</v>
      </c>
      <c r="C19" s="361">
        <v>5166462</v>
      </c>
      <c r="D19" s="361">
        <v>56812085</v>
      </c>
      <c r="E19" s="361">
        <v>64213505</v>
      </c>
      <c r="F19" s="361">
        <v>0</v>
      </c>
      <c r="G19" s="361">
        <v>0</v>
      </c>
      <c r="H19" s="361">
        <v>0</v>
      </c>
      <c r="I19" s="366">
        <v>126192052</v>
      </c>
    </row>
    <row r="20" spans="1:9" ht="15.75" x14ac:dyDescent="0.2">
      <c r="A20" s="445" t="s">
        <v>284</v>
      </c>
      <c r="B20" s="360" t="s">
        <v>542</v>
      </c>
      <c r="C20" s="361">
        <v>230927</v>
      </c>
      <c r="D20" s="361">
        <v>283168839</v>
      </c>
      <c r="E20" s="361">
        <v>6388581</v>
      </c>
      <c r="F20" s="361">
        <v>0</v>
      </c>
      <c r="G20" s="361">
        <v>27784</v>
      </c>
      <c r="H20" s="361">
        <v>0</v>
      </c>
      <c r="I20" s="366">
        <v>289816131</v>
      </c>
    </row>
    <row r="21" spans="1:9" ht="16.5" thickBot="1" x14ac:dyDescent="0.25">
      <c r="A21" s="446" t="s">
        <v>543</v>
      </c>
      <c r="B21" s="447" t="s">
        <v>544</v>
      </c>
      <c r="C21" s="450">
        <v>4059389</v>
      </c>
      <c r="D21" s="450">
        <v>7910000</v>
      </c>
      <c r="E21" s="450">
        <v>57751949</v>
      </c>
      <c r="F21" s="450">
        <v>0</v>
      </c>
      <c r="G21" s="450">
        <v>0</v>
      </c>
      <c r="H21" s="450">
        <v>0</v>
      </c>
      <c r="I21" s="451">
        <v>69721338</v>
      </c>
    </row>
  </sheetData>
  <mergeCells count="2">
    <mergeCell ref="A2:I2"/>
    <mergeCell ref="F1:I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53-3c-11-80-43-134e207f-445528-1c-728-15-2f64-80-17&amp;R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5181-0255-4FBC-9C14-9FB7B3FE7209}">
  <dimension ref="B3:I20"/>
  <sheetViews>
    <sheetView zoomScaleNormal="100" zoomScaleSheetLayoutView="136" workbookViewId="0">
      <selection activeCell="B4" sqref="B4"/>
    </sheetView>
  </sheetViews>
  <sheetFormatPr defaultRowHeight="15.75" x14ac:dyDescent="0.25"/>
  <cols>
    <col min="1" max="4" width="9.140625" style="3"/>
    <col min="5" max="5" width="15.85546875" style="3" customWidth="1"/>
    <col min="6" max="6" width="13" style="3" customWidth="1"/>
    <col min="7" max="7" width="13.140625" style="3" customWidth="1"/>
    <col min="8" max="260" width="9.140625" style="3"/>
    <col min="261" max="261" width="15.85546875" style="3" customWidth="1"/>
    <col min="262" max="262" width="13" style="3" customWidth="1"/>
    <col min="263" max="263" width="13.140625" style="3" customWidth="1"/>
    <col min="264" max="516" width="9.140625" style="3"/>
    <col min="517" max="517" width="15.85546875" style="3" customWidth="1"/>
    <col min="518" max="518" width="13" style="3" customWidth="1"/>
    <col min="519" max="519" width="13.140625" style="3" customWidth="1"/>
    <col min="520" max="772" width="9.140625" style="3"/>
    <col min="773" max="773" width="15.85546875" style="3" customWidth="1"/>
    <col min="774" max="774" width="13" style="3" customWidth="1"/>
    <col min="775" max="775" width="13.140625" style="3" customWidth="1"/>
    <col min="776" max="1028" width="9.140625" style="3"/>
    <col min="1029" max="1029" width="15.85546875" style="3" customWidth="1"/>
    <col min="1030" max="1030" width="13" style="3" customWidth="1"/>
    <col min="1031" max="1031" width="13.140625" style="3" customWidth="1"/>
    <col min="1032" max="1284" width="9.140625" style="3"/>
    <col min="1285" max="1285" width="15.85546875" style="3" customWidth="1"/>
    <col min="1286" max="1286" width="13" style="3" customWidth="1"/>
    <col min="1287" max="1287" width="13.140625" style="3" customWidth="1"/>
    <col min="1288" max="1540" width="9.140625" style="3"/>
    <col min="1541" max="1541" width="15.85546875" style="3" customWidth="1"/>
    <col min="1542" max="1542" width="13" style="3" customWidth="1"/>
    <col min="1543" max="1543" width="13.140625" style="3" customWidth="1"/>
    <col min="1544" max="1796" width="9.140625" style="3"/>
    <col min="1797" max="1797" width="15.85546875" style="3" customWidth="1"/>
    <col min="1798" max="1798" width="13" style="3" customWidth="1"/>
    <col min="1799" max="1799" width="13.140625" style="3" customWidth="1"/>
    <col min="1800" max="2052" width="9.140625" style="3"/>
    <col min="2053" max="2053" width="15.85546875" style="3" customWidth="1"/>
    <col min="2054" max="2054" width="13" style="3" customWidth="1"/>
    <col min="2055" max="2055" width="13.140625" style="3" customWidth="1"/>
    <col min="2056" max="2308" width="9.140625" style="3"/>
    <col min="2309" max="2309" width="15.85546875" style="3" customWidth="1"/>
    <col min="2310" max="2310" width="13" style="3" customWidth="1"/>
    <col min="2311" max="2311" width="13.140625" style="3" customWidth="1"/>
    <col min="2312" max="2564" width="9.140625" style="3"/>
    <col min="2565" max="2565" width="15.85546875" style="3" customWidth="1"/>
    <col min="2566" max="2566" width="13" style="3" customWidth="1"/>
    <col min="2567" max="2567" width="13.140625" style="3" customWidth="1"/>
    <col min="2568" max="2820" width="9.140625" style="3"/>
    <col min="2821" max="2821" width="15.85546875" style="3" customWidth="1"/>
    <col min="2822" max="2822" width="13" style="3" customWidth="1"/>
    <col min="2823" max="2823" width="13.140625" style="3" customWidth="1"/>
    <col min="2824" max="3076" width="9.140625" style="3"/>
    <col min="3077" max="3077" width="15.85546875" style="3" customWidth="1"/>
    <col min="3078" max="3078" width="13" style="3" customWidth="1"/>
    <col min="3079" max="3079" width="13.140625" style="3" customWidth="1"/>
    <col min="3080" max="3332" width="9.140625" style="3"/>
    <col min="3333" max="3333" width="15.85546875" style="3" customWidth="1"/>
    <col min="3334" max="3334" width="13" style="3" customWidth="1"/>
    <col min="3335" max="3335" width="13.140625" style="3" customWidth="1"/>
    <col min="3336" max="3588" width="9.140625" style="3"/>
    <col min="3589" max="3589" width="15.85546875" style="3" customWidth="1"/>
    <col min="3590" max="3590" width="13" style="3" customWidth="1"/>
    <col min="3591" max="3591" width="13.140625" style="3" customWidth="1"/>
    <col min="3592" max="3844" width="9.140625" style="3"/>
    <col min="3845" max="3845" width="15.85546875" style="3" customWidth="1"/>
    <col min="3846" max="3846" width="13" style="3" customWidth="1"/>
    <col min="3847" max="3847" width="13.140625" style="3" customWidth="1"/>
    <col min="3848" max="4100" width="9.140625" style="3"/>
    <col min="4101" max="4101" width="15.85546875" style="3" customWidth="1"/>
    <col min="4102" max="4102" width="13" style="3" customWidth="1"/>
    <col min="4103" max="4103" width="13.140625" style="3" customWidth="1"/>
    <col min="4104" max="4356" width="9.140625" style="3"/>
    <col min="4357" max="4357" width="15.85546875" style="3" customWidth="1"/>
    <col min="4358" max="4358" width="13" style="3" customWidth="1"/>
    <col min="4359" max="4359" width="13.140625" style="3" customWidth="1"/>
    <col min="4360" max="4612" width="9.140625" style="3"/>
    <col min="4613" max="4613" width="15.85546875" style="3" customWidth="1"/>
    <col min="4614" max="4614" width="13" style="3" customWidth="1"/>
    <col min="4615" max="4615" width="13.140625" style="3" customWidth="1"/>
    <col min="4616" max="4868" width="9.140625" style="3"/>
    <col min="4869" max="4869" width="15.85546875" style="3" customWidth="1"/>
    <col min="4870" max="4870" width="13" style="3" customWidth="1"/>
    <col min="4871" max="4871" width="13.140625" style="3" customWidth="1"/>
    <col min="4872" max="5124" width="9.140625" style="3"/>
    <col min="5125" max="5125" width="15.85546875" style="3" customWidth="1"/>
    <col min="5126" max="5126" width="13" style="3" customWidth="1"/>
    <col min="5127" max="5127" width="13.140625" style="3" customWidth="1"/>
    <col min="5128" max="5380" width="9.140625" style="3"/>
    <col min="5381" max="5381" width="15.85546875" style="3" customWidth="1"/>
    <col min="5382" max="5382" width="13" style="3" customWidth="1"/>
    <col min="5383" max="5383" width="13.140625" style="3" customWidth="1"/>
    <col min="5384" max="5636" width="9.140625" style="3"/>
    <col min="5637" max="5637" width="15.85546875" style="3" customWidth="1"/>
    <col min="5638" max="5638" width="13" style="3" customWidth="1"/>
    <col min="5639" max="5639" width="13.140625" style="3" customWidth="1"/>
    <col min="5640" max="5892" width="9.140625" style="3"/>
    <col min="5893" max="5893" width="15.85546875" style="3" customWidth="1"/>
    <col min="5894" max="5894" width="13" style="3" customWidth="1"/>
    <col min="5895" max="5895" width="13.140625" style="3" customWidth="1"/>
    <col min="5896" max="6148" width="9.140625" style="3"/>
    <col min="6149" max="6149" width="15.85546875" style="3" customWidth="1"/>
    <col min="6150" max="6150" width="13" style="3" customWidth="1"/>
    <col min="6151" max="6151" width="13.140625" style="3" customWidth="1"/>
    <col min="6152" max="6404" width="9.140625" style="3"/>
    <col min="6405" max="6405" width="15.85546875" style="3" customWidth="1"/>
    <col min="6406" max="6406" width="13" style="3" customWidth="1"/>
    <col min="6407" max="6407" width="13.140625" style="3" customWidth="1"/>
    <col min="6408" max="6660" width="9.140625" style="3"/>
    <col min="6661" max="6661" width="15.85546875" style="3" customWidth="1"/>
    <col min="6662" max="6662" width="13" style="3" customWidth="1"/>
    <col min="6663" max="6663" width="13.140625" style="3" customWidth="1"/>
    <col min="6664" max="6916" width="9.140625" style="3"/>
    <col min="6917" max="6917" width="15.85546875" style="3" customWidth="1"/>
    <col min="6918" max="6918" width="13" style="3" customWidth="1"/>
    <col min="6919" max="6919" width="13.140625" style="3" customWidth="1"/>
    <col min="6920" max="7172" width="9.140625" style="3"/>
    <col min="7173" max="7173" width="15.85546875" style="3" customWidth="1"/>
    <col min="7174" max="7174" width="13" style="3" customWidth="1"/>
    <col min="7175" max="7175" width="13.140625" style="3" customWidth="1"/>
    <col min="7176" max="7428" width="9.140625" style="3"/>
    <col min="7429" max="7429" width="15.85546875" style="3" customWidth="1"/>
    <col min="7430" max="7430" width="13" style="3" customWidth="1"/>
    <col min="7431" max="7431" width="13.140625" style="3" customWidth="1"/>
    <col min="7432" max="7684" width="9.140625" style="3"/>
    <col min="7685" max="7685" width="15.85546875" style="3" customWidth="1"/>
    <col min="7686" max="7686" width="13" style="3" customWidth="1"/>
    <col min="7687" max="7687" width="13.140625" style="3" customWidth="1"/>
    <col min="7688" max="7940" width="9.140625" style="3"/>
    <col min="7941" max="7941" width="15.85546875" style="3" customWidth="1"/>
    <col min="7942" max="7942" width="13" style="3" customWidth="1"/>
    <col min="7943" max="7943" width="13.140625" style="3" customWidth="1"/>
    <col min="7944" max="8196" width="9.140625" style="3"/>
    <col min="8197" max="8197" width="15.85546875" style="3" customWidth="1"/>
    <col min="8198" max="8198" width="13" style="3" customWidth="1"/>
    <col min="8199" max="8199" width="13.140625" style="3" customWidth="1"/>
    <col min="8200" max="8452" width="9.140625" style="3"/>
    <col min="8453" max="8453" width="15.85546875" style="3" customWidth="1"/>
    <col min="8454" max="8454" width="13" style="3" customWidth="1"/>
    <col min="8455" max="8455" width="13.140625" style="3" customWidth="1"/>
    <col min="8456" max="8708" width="9.140625" style="3"/>
    <col min="8709" max="8709" width="15.85546875" style="3" customWidth="1"/>
    <col min="8710" max="8710" width="13" style="3" customWidth="1"/>
    <col min="8711" max="8711" width="13.140625" style="3" customWidth="1"/>
    <col min="8712" max="8964" width="9.140625" style="3"/>
    <col min="8965" max="8965" width="15.85546875" style="3" customWidth="1"/>
    <col min="8966" max="8966" width="13" style="3" customWidth="1"/>
    <col min="8967" max="8967" width="13.140625" style="3" customWidth="1"/>
    <col min="8968" max="9220" width="9.140625" style="3"/>
    <col min="9221" max="9221" width="15.85546875" style="3" customWidth="1"/>
    <col min="9222" max="9222" width="13" style="3" customWidth="1"/>
    <col min="9223" max="9223" width="13.140625" style="3" customWidth="1"/>
    <col min="9224" max="9476" width="9.140625" style="3"/>
    <col min="9477" max="9477" width="15.85546875" style="3" customWidth="1"/>
    <col min="9478" max="9478" width="13" style="3" customWidth="1"/>
    <col min="9479" max="9479" width="13.140625" style="3" customWidth="1"/>
    <col min="9480" max="9732" width="9.140625" style="3"/>
    <col min="9733" max="9733" width="15.85546875" style="3" customWidth="1"/>
    <col min="9734" max="9734" width="13" style="3" customWidth="1"/>
    <col min="9735" max="9735" width="13.140625" style="3" customWidth="1"/>
    <col min="9736" max="9988" width="9.140625" style="3"/>
    <col min="9989" max="9989" width="15.85546875" style="3" customWidth="1"/>
    <col min="9990" max="9990" width="13" style="3" customWidth="1"/>
    <col min="9991" max="9991" width="13.140625" style="3" customWidth="1"/>
    <col min="9992" max="10244" width="9.140625" style="3"/>
    <col min="10245" max="10245" width="15.85546875" style="3" customWidth="1"/>
    <col min="10246" max="10246" width="13" style="3" customWidth="1"/>
    <col min="10247" max="10247" width="13.140625" style="3" customWidth="1"/>
    <col min="10248" max="10500" width="9.140625" style="3"/>
    <col min="10501" max="10501" width="15.85546875" style="3" customWidth="1"/>
    <col min="10502" max="10502" width="13" style="3" customWidth="1"/>
    <col min="10503" max="10503" width="13.140625" style="3" customWidth="1"/>
    <col min="10504" max="10756" width="9.140625" style="3"/>
    <col min="10757" max="10757" width="15.85546875" style="3" customWidth="1"/>
    <col min="10758" max="10758" width="13" style="3" customWidth="1"/>
    <col min="10759" max="10759" width="13.140625" style="3" customWidth="1"/>
    <col min="10760" max="11012" width="9.140625" style="3"/>
    <col min="11013" max="11013" width="15.85546875" style="3" customWidth="1"/>
    <col min="11014" max="11014" width="13" style="3" customWidth="1"/>
    <col min="11015" max="11015" width="13.140625" style="3" customWidth="1"/>
    <col min="11016" max="11268" width="9.140625" style="3"/>
    <col min="11269" max="11269" width="15.85546875" style="3" customWidth="1"/>
    <col min="11270" max="11270" width="13" style="3" customWidth="1"/>
    <col min="11271" max="11271" width="13.140625" style="3" customWidth="1"/>
    <col min="11272" max="11524" width="9.140625" style="3"/>
    <col min="11525" max="11525" width="15.85546875" style="3" customWidth="1"/>
    <col min="11526" max="11526" width="13" style="3" customWidth="1"/>
    <col min="11527" max="11527" width="13.140625" style="3" customWidth="1"/>
    <col min="11528" max="11780" width="9.140625" style="3"/>
    <col min="11781" max="11781" width="15.85546875" style="3" customWidth="1"/>
    <col min="11782" max="11782" width="13" style="3" customWidth="1"/>
    <col min="11783" max="11783" width="13.140625" style="3" customWidth="1"/>
    <col min="11784" max="12036" width="9.140625" style="3"/>
    <col min="12037" max="12037" width="15.85546875" style="3" customWidth="1"/>
    <col min="12038" max="12038" width="13" style="3" customWidth="1"/>
    <col min="12039" max="12039" width="13.140625" style="3" customWidth="1"/>
    <col min="12040" max="12292" width="9.140625" style="3"/>
    <col min="12293" max="12293" width="15.85546875" style="3" customWidth="1"/>
    <col min="12294" max="12294" width="13" style="3" customWidth="1"/>
    <col min="12295" max="12295" width="13.140625" style="3" customWidth="1"/>
    <col min="12296" max="12548" width="9.140625" style="3"/>
    <col min="12549" max="12549" width="15.85546875" style="3" customWidth="1"/>
    <col min="12550" max="12550" width="13" style="3" customWidth="1"/>
    <col min="12551" max="12551" width="13.140625" style="3" customWidth="1"/>
    <col min="12552" max="12804" width="9.140625" style="3"/>
    <col min="12805" max="12805" width="15.85546875" style="3" customWidth="1"/>
    <col min="12806" max="12806" width="13" style="3" customWidth="1"/>
    <col min="12807" max="12807" width="13.140625" style="3" customWidth="1"/>
    <col min="12808" max="13060" width="9.140625" style="3"/>
    <col min="13061" max="13061" width="15.85546875" style="3" customWidth="1"/>
    <col min="13062" max="13062" width="13" style="3" customWidth="1"/>
    <col min="13063" max="13063" width="13.140625" style="3" customWidth="1"/>
    <col min="13064" max="13316" width="9.140625" style="3"/>
    <col min="13317" max="13317" width="15.85546875" style="3" customWidth="1"/>
    <col min="13318" max="13318" width="13" style="3" customWidth="1"/>
    <col min="13319" max="13319" width="13.140625" style="3" customWidth="1"/>
    <col min="13320" max="13572" width="9.140625" style="3"/>
    <col min="13573" max="13573" width="15.85546875" style="3" customWidth="1"/>
    <col min="13574" max="13574" width="13" style="3" customWidth="1"/>
    <col min="13575" max="13575" width="13.140625" style="3" customWidth="1"/>
    <col min="13576" max="13828" width="9.140625" style="3"/>
    <col min="13829" max="13829" width="15.85546875" style="3" customWidth="1"/>
    <col min="13830" max="13830" width="13" style="3" customWidth="1"/>
    <col min="13831" max="13831" width="13.140625" style="3" customWidth="1"/>
    <col min="13832" max="14084" width="9.140625" style="3"/>
    <col min="14085" max="14085" width="15.85546875" style="3" customWidth="1"/>
    <col min="14086" max="14086" width="13" style="3" customWidth="1"/>
    <col min="14087" max="14087" width="13.140625" style="3" customWidth="1"/>
    <col min="14088" max="14340" width="9.140625" style="3"/>
    <col min="14341" max="14341" width="15.85546875" style="3" customWidth="1"/>
    <col min="14342" max="14342" width="13" style="3" customWidth="1"/>
    <col min="14343" max="14343" width="13.140625" style="3" customWidth="1"/>
    <col min="14344" max="14596" width="9.140625" style="3"/>
    <col min="14597" max="14597" width="15.85546875" style="3" customWidth="1"/>
    <col min="14598" max="14598" width="13" style="3" customWidth="1"/>
    <col min="14599" max="14599" width="13.140625" style="3" customWidth="1"/>
    <col min="14600" max="14852" width="9.140625" style="3"/>
    <col min="14853" max="14853" width="15.85546875" style="3" customWidth="1"/>
    <col min="14854" max="14854" width="13" style="3" customWidth="1"/>
    <col min="14855" max="14855" width="13.140625" style="3" customWidth="1"/>
    <col min="14856" max="15108" width="9.140625" style="3"/>
    <col min="15109" max="15109" width="15.85546875" style="3" customWidth="1"/>
    <col min="15110" max="15110" width="13" style="3" customWidth="1"/>
    <col min="15111" max="15111" width="13.140625" style="3" customWidth="1"/>
    <col min="15112" max="15364" width="9.140625" style="3"/>
    <col min="15365" max="15365" width="15.85546875" style="3" customWidth="1"/>
    <col min="15366" max="15366" width="13" style="3" customWidth="1"/>
    <col min="15367" max="15367" width="13.140625" style="3" customWidth="1"/>
    <col min="15368" max="15620" width="9.140625" style="3"/>
    <col min="15621" max="15621" width="15.85546875" style="3" customWidth="1"/>
    <col min="15622" max="15622" width="13" style="3" customWidth="1"/>
    <col min="15623" max="15623" width="13.140625" style="3" customWidth="1"/>
    <col min="15624" max="15876" width="9.140625" style="3"/>
    <col min="15877" max="15877" width="15.85546875" style="3" customWidth="1"/>
    <col min="15878" max="15878" width="13" style="3" customWidth="1"/>
    <col min="15879" max="15879" width="13.140625" style="3" customWidth="1"/>
    <col min="15880" max="16132" width="9.140625" style="3"/>
    <col min="16133" max="16133" width="15.85546875" style="3" customWidth="1"/>
    <col min="16134" max="16134" width="13" style="3" customWidth="1"/>
    <col min="16135" max="16135" width="13.140625" style="3" customWidth="1"/>
    <col min="16136" max="16384" width="9.140625" style="3"/>
  </cols>
  <sheetData>
    <row r="3" spans="2:9" s="495" customFormat="1" x14ac:dyDescent="0.25">
      <c r="B3" s="749" t="s">
        <v>787</v>
      </c>
      <c r="C3" s="749"/>
      <c r="D3" s="749"/>
      <c r="E3" s="749"/>
      <c r="F3" s="749"/>
      <c r="G3" s="749"/>
    </row>
    <row r="4" spans="2:9" s="495" customFormat="1" x14ac:dyDescent="0.25">
      <c r="B4" s="496"/>
      <c r="C4" s="496"/>
      <c r="D4" s="496"/>
      <c r="E4" s="496"/>
      <c r="F4" s="496"/>
      <c r="G4" s="496"/>
    </row>
    <row r="5" spans="2:9" ht="32.25" customHeight="1" x14ac:dyDescent="0.25">
      <c r="B5" s="710" t="s">
        <v>714</v>
      </c>
      <c r="C5" s="710"/>
      <c r="D5" s="710"/>
      <c r="E5" s="710"/>
      <c r="F5" s="710"/>
      <c r="G5" s="710"/>
      <c r="H5" s="365"/>
      <c r="I5" s="365"/>
    </row>
    <row r="6" spans="2:9" x14ac:dyDescent="0.25">
      <c r="B6" s="750">
        <v>44196</v>
      </c>
      <c r="C6" s="751"/>
      <c r="D6" s="751"/>
      <c r="E6" s="751"/>
      <c r="F6" s="751"/>
      <c r="G6" s="751"/>
    </row>
    <row r="7" spans="2:9" x14ac:dyDescent="0.25">
      <c r="H7" s="378"/>
    </row>
    <row r="8" spans="2:9" ht="16.5" thickBot="1" x14ac:dyDescent="0.3">
      <c r="G8" s="379" t="s">
        <v>497</v>
      </c>
    </row>
    <row r="9" spans="2:9" ht="57" customHeight="1" thickBot="1" x14ac:dyDescent="0.3">
      <c r="B9" s="380" t="s">
        <v>80</v>
      </c>
      <c r="C9" s="752" t="s">
        <v>102</v>
      </c>
      <c r="D9" s="752"/>
      <c r="E9" s="752"/>
      <c r="F9" s="381">
        <v>43831</v>
      </c>
      <c r="G9" s="381">
        <v>44196</v>
      </c>
      <c r="I9" s="290"/>
    </row>
    <row r="10" spans="2:9" ht="16.5" hidden="1" thickBot="1" x14ac:dyDescent="0.3">
      <c r="B10" s="382"/>
      <c r="C10" s="383"/>
      <c r="D10" s="383"/>
      <c r="E10" s="383"/>
      <c r="F10" s="383"/>
      <c r="G10" s="384"/>
    </row>
    <row r="11" spans="2:9" ht="33.75" customHeight="1" thickBot="1" x14ac:dyDescent="0.3">
      <c r="B11" s="385" t="s">
        <v>8</v>
      </c>
      <c r="C11" s="743" t="s">
        <v>495</v>
      </c>
      <c r="D11" s="744"/>
      <c r="E11" s="745"/>
      <c r="F11" s="386">
        <v>630000</v>
      </c>
      <c r="G11" s="386">
        <v>630000</v>
      </c>
      <c r="I11" s="387"/>
    </row>
    <row r="12" spans="2:9" ht="26.25" customHeight="1" thickBot="1" x14ac:dyDescent="0.3">
      <c r="B12" s="388" t="s">
        <v>10</v>
      </c>
      <c r="C12" s="743" t="s">
        <v>496</v>
      </c>
      <c r="D12" s="744"/>
      <c r="E12" s="745"/>
      <c r="F12" s="386">
        <v>250000</v>
      </c>
      <c r="G12" s="386">
        <v>250000</v>
      </c>
      <c r="I12" s="387"/>
    </row>
    <row r="13" spans="2:9" ht="29.25" customHeight="1" thickBot="1" x14ac:dyDescent="0.3">
      <c r="B13" s="388" t="s">
        <v>12</v>
      </c>
      <c r="C13" s="743" t="s">
        <v>498</v>
      </c>
      <c r="D13" s="744"/>
      <c r="E13" s="745"/>
      <c r="F13" s="386">
        <v>50000</v>
      </c>
      <c r="G13" s="386">
        <v>50000</v>
      </c>
      <c r="I13" s="387"/>
    </row>
    <row r="14" spans="2:9" ht="23.25" customHeight="1" thickTop="1" thickBot="1" x14ac:dyDescent="0.3">
      <c r="B14" s="746" t="s">
        <v>84</v>
      </c>
      <c r="C14" s="747"/>
      <c r="D14" s="747"/>
      <c r="E14" s="748"/>
      <c r="F14" s="389">
        <f>SUM(F11:F13)</f>
        <v>930000</v>
      </c>
      <c r="G14" s="389">
        <f>SUM(G11:G13)</f>
        <v>930000</v>
      </c>
      <c r="I14" s="390"/>
    </row>
    <row r="20" spans="8:8" x14ac:dyDescent="0.25">
      <c r="H20" s="391"/>
    </row>
  </sheetData>
  <mergeCells count="8">
    <mergeCell ref="C12:E12"/>
    <mergeCell ref="C13:E13"/>
    <mergeCell ref="B14:E14"/>
    <mergeCell ref="B3:G3"/>
    <mergeCell ref="B5:G5"/>
    <mergeCell ref="B6:G6"/>
    <mergeCell ref="C9:E9"/>
    <mergeCell ref="C11:E1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74B4-A09B-43A2-BEC9-872A6CB04CD7}">
  <dimension ref="A1:P56"/>
  <sheetViews>
    <sheetView view="pageBreakPreview" zoomScaleNormal="100" zoomScaleSheetLayoutView="100" workbookViewId="0">
      <selection activeCell="A2" sqref="A2"/>
    </sheetView>
  </sheetViews>
  <sheetFormatPr defaultColWidth="11.5703125" defaultRowHeight="15.75" x14ac:dyDescent="0.25"/>
  <cols>
    <col min="1" max="1" width="11.5703125" style="61"/>
    <col min="2" max="2" width="44.42578125" style="61" customWidth="1"/>
    <col min="3" max="3" width="12.42578125" style="61" customWidth="1"/>
    <col min="4" max="4" width="30" style="61" customWidth="1"/>
    <col min="5" max="5" width="20.28515625" style="61" customWidth="1"/>
    <col min="6" max="6" width="16.28515625" style="61" customWidth="1"/>
    <col min="7" max="7" width="16.7109375" style="61" customWidth="1"/>
    <col min="8" max="255" width="11.5703125" style="61"/>
    <col min="256" max="256" width="44.42578125" style="61" customWidth="1"/>
    <col min="257" max="257" width="12.42578125" style="61" customWidth="1"/>
    <col min="258" max="258" width="30" style="61" customWidth="1"/>
    <col min="259" max="259" width="16" style="61" customWidth="1"/>
    <col min="260" max="260" width="16.42578125" style="61" customWidth="1"/>
    <col min="261" max="261" width="20.28515625" style="61" customWidth="1"/>
    <col min="262" max="262" width="16.28515625" style="61" customWidth="1"/>
    <col min="263" max="263" width="16.7109375" style="61" customWidth="1"/>
    <col min="264" max="511" width="11.5703125" style="61"/>
    <col min="512" max="512" width="44.42578125" style="61" customWidth="1"/>
    <col min="513" max="513" width="12.42578125" style="61" customWidth="1"/>
    <col min="514" max="514" width="30" style="61" customWidth="1"/>
    <col min="515" max="515" width="16" style="61" customWidth="1"/>
    <col min="516" max="516" width="16.42578125" style="61" customWidth="1"/>
    <col min="517" max="517" width="20.28515625" style="61" customWidth="1"/>
    <col min="518" max="518" width="16.28515625" style="61" customWidth="1"/>
    <col min="519" max="519" width="16.7109375" style="61" customWidth="1"/>
    <col min="520" max="767" width="11.5703125" style="61"/>
    <col min="768" max="768" width="44.42578125" style="61" customWidth="1"/>
    <col min="769" max="769" width="12.42578125" style="61" customWidth="1"/>
    <col min="770" max="770" width="30" style="61" customWidth="1"/>
    <col min="771" max="771" width="16" style="61" customWidth="1"/>
    <col min="772" max="772" width="16.42578125" style="61" customWidth="1"/>
    <col min="773" max="773" width="20.28515625" style="61" customWidth="1"/>
    <col min="774" max="774" width="16.28515625" style="61" customWidth="1"/>
    <col min="775" max="775" width="16.7109375" style="61" customWidth="1"/>
    <col min="776" max="1023" width="11.5703125" style="61"/>
    <col min="1024" max="1024" width="44.42578125" style="61" customWidth="1"/>
    <col min="1025" max="1025" width="12.42578125" style="61" customWidth="1"/>
    <col min="1026" max="1026" width="30" style="61" customWidth="1"/>
    <col min="1027" max="1027" width="16" style="61" customWidth="1"/>
    <col min="1028" max="1028" width="16.42578125" style="61" customWidth="1"/>
    <col min="1029" max="1029" width="20.28515625" style="61" customWidth="1"/>
    <col min="1030" max="1030" width="16.28515625" style="61" customWidth="1"/>
    <col min="1031" max="1031" width="16.7109375" style="61" customWidth="1"/>
    <col min="1032" max="1279" width="11.5703125" style="61"/>
    <col min="1280" max="1280" width="44.42578125" style="61" customWidth="1"/>
    <col min="1281" max="1281" width="12.42578125" style="61" customWidth="1"/>
    <col min="1282" max="1282" width="30" style="61" customWidth="1"/>
    <col min="1283" max="1283" width="16" style="61" customWidth="1"/>
    <col min="1284" max="1284" width="16.42578125" style="61" customWidth="1"/>
    <col min="1285" max="1285" width="20.28515625" style="61" customWidth="1"/>
    <col min="1286" max="1286" width="16.28515625" style="61" customWidth="1"/>
    <col min="1287" max="1287" width="16.7109375" style="61" customWidth="1"/>
    <col min="1288" max="1535" width="11.5703125" style="61"/>
    <col min="1536" max="1536" width="44.42578125" style="61" customWidth="1"/>
    <col min="1537" max="1537" width="12.42578125" style="61" customWidth="1"/>
    <col min="1538" max="1538" width="30" style="61" customWidth="1"/>
    <col min="1539" max="1539" width="16" style="61" customWidth="1"/>
    <col min="1540" max="1540" width="16.42578125" style="61" customWidth="1"/>
    <col min="1541" max="1541" width="20.28515625" style="61" customWidth="1"/>
    <col min="1542" max="1542" width="16.28515625" style="61" customWidth="1"/>
    <col min="1543" max="1543" width="16.7109375" style="61" customWidth="1"/>
    <col min="1544" max="1791" width="11.5703125" style="61"/>
    <col min="1792" max="1792" width="44.42578125" style="61" customWidth="1"/>
    <col min="1793" max="1793" width="12.42578125" style="61" customWidth="1"/>
    <col min="1794" max="1794" width="30" style="61" customWidth="1"/>
    <col min="1795" max="1795" width="16" style="61" customWidth="1"/>
    <col min="1796" max="1796" width="16.42578125" style="61" customWidth="1"/>
    <col min="1797" max="1797" width="20.28515625" style="61" customWidth="1"/>
    <col min="1798" max="1798" width="16.28515625" style="61" customWidth="1"/>
    <col min="1799" max="1799" width="16.7109375" style="61" customWidth="1"/>
    <col min="1800" max="2047" width="11.5703125" style="61"/>
    <col min="2048" max="2048" width="44.42578125" style="61" customWidth="1"/>
    <col min="2049" max="2049" width="12.42578125" style="61" customWidth="1"/>
    <col min="2050" max="2050" width="30" style="61" customWidth="1"/>
    <col min="2051" max="2051" width="16" style="61" customWidth="1"/>
    <col min="2052" max="2052" width="16.42578125" style="61" customWidth="1"/>
    <col min="2053" max="2053" width="20.28515625" style="61" customWidth="1"/>
    <col min="2054" max="2054" width="16.28515625" style="61" customWidth="1"/>
    <col min="2055" max="2055" width="16.7109375" style="61" customWidth="1"/>
    <col min="2056" max="2303" width="11.5703125" style="61"/>
    <col min="2304" max="2304" width="44.42578125" style="61" customWidth="1"/>
    <col min="2305" max="2305" width="12.42578125" style="61" customWidth="1"/>
    <col min="2306" max="2306" width="30" style="61" customWidth="1"/>
    <col min="2307" max="2307" width="16" style="61" customWidth="1"/>
    <col min="2308" max="2308" width="16.42578125" style="61" customWidth="1"/>
    <col min="2309" max="2309" width="20.28515625" style="61" customWidth="1"/>
    <col min="2310" max="2310" width="16.28515625" style="61" customWidth="1"/>
    <col min="2311" max="2311" width="16.7109375" style="61" customWidth="1"/>
    <col min="2312" max="2559" width="11.5703125" style="61"/>
    <col min="2560" max="2560" width="44.42578125" style="61" customWidth="1"/>
    <col min="2561" max="2561" width="12.42578125" style="61" customWidth="1"/>
    <col min="2562" max="2562" width="30" style="61" customWidth="1"/>
    <col min="2563" max="2563" width="16" style="61" customWidth="1"/>
    <col min="2564" max="2564" width="16.42578125" style="61" customWidth="1"/>
    <col min="2565" max="2565" width="20.28515625" style="61" customWidth="1"/>
    <col min="2566" max="2566" width="16.28515625" style="61" customWidth="1"/>
    <col min="2567" max="2567" width="16.7109375" style="61" customWidth="1"/>
    <col min="2568" max="2815" width="11.5703125" style="61"/>
    <col min="2816" max="2816" width="44.42578125" style="61" customWidth="1"/>
    <col min="2817" max="2817" width="12.42578125" style="61" customWidth="1"/>
    <col min="2818" max="2818" width="30" style="61" customWidth="1"/>
    <col min="2819" max="2819" width="16" style="61" customWidth="1"/>
    <col min="2820" max="2820" width="16.42578125" style="61" customWidth="1"/>
    <col min="2821" max="2821" width="20.28515625" style="61" customWidth="1"/>
    <col min="2822" max="2822" width="16.28515625" style="61" customWidth="1"/>
    <col min="2823" max="2823" width="16.7109375" style="61" customWidth="1"/>
    <col min="2824" max="3071" width="11.5703125" style="61"/>
    <col min="3072" max="3072" width="44.42578125" style="61" customWidth="1"/>
    <col min="3073" max="3073" width="12.42578125" style="61" customWidth="1"/>
    <col min="3074" max="3074" width="30" style="61" customWidth="1"/>
    <col min="3075" max="3075" width="16" style="61" customWidth="1"/>
    <col min="3076" max="3076" width="16.42578125" style="61" customWidth="1"/>
    <col min="3077" max="3077" width="20.28515625" style="61" customWidth="1"/>
    <col min="3078" max="3078" width="16.28515625" style="61" customWidth="1"/>
    <col min="3079" max="3079" width="16.7109375" style="61" customWidth="1"/>
    <col min="3080" max="3327" width="11.5703125" style="61"/>
    <col min="3328" max="3328" width="44.42578125" style="61" customWidth="1"/>
    <col min="3329" max="3329" width="12.42578125" style="61" customWidth="1"/>
    <col min="3330" max="3330" width="30" style="61" customWidth="1"/>
    <col min="3331" max="3331" width="16" style="61" customWidth="1"/>
    <col min="3332" max="3332" width="16.42578125" style="61" customWidth="1"/>
    <col min="3333" max="3333" width="20.28515625" style="61" customWidth="1"/>
    <col min="3334" max="3334" width="16.28515625" style="61" customWidth="1"/>
    <col min="3335" max="3335" width="16.7109375" style="61" customWidth="1"/>
    <col min="3336" max="3583" width="11.5703125" style="61"/>
    <col min="3584" max="3584" width="44.42578125" style="61" customWidth="1"/>
    <col min="3585" max="3585" width="12.42578125" style="61" customWidth="1"/>
    <col min="3586" max="3586" width="30" style="61" customWidth="1"/>
    <col min="3587" max="3587" width="16" style="61" customWidth="1"/>
    <col min="3588" max="3588" width="16.42578125" style="61" customWidth="1"/>
    <col min="3589" max="3589" width="20.28515625" style="61" customWidth="1"/>
    <col min="3590" max="3590" width="16.28515625" style="61" customWidth="1"/>
    <col min="3591" max="3591" width="16.7109375" style="61" customWidth="1"/>
    <col min="3592" max="3839" width="11.5703125" style="61"/>
    <col min="3840" max="3840" width="44.42578125" style="61" customWidth="1"/>
    <col min="3841" max="3841" width="12.42578125" style="61" customWidth="1"/>
    <col min="3842" max="3842" width="30" style="61" customWidth="1"/>
    <col min="3843" max="3843" width="16" style="61" customWidth="1"/>
    <col min="3844" max="3844" width="16.42578125" style="61" customWidth="1"/>
    <col min="3845" max="3845" width="20.28515625" style="61" customWidth="1"/>
    <col min="3846" max="3846" width="16.28515625" style="61" customWidth="1"/>
    <col min="3847" max="3847" width="16.7109375" style="61" customWidth="1"/>
    <col min="3848" max="4095" width="11.5703125" style="61"/>
    <col min="4096" max="4096" width="44.42578125" style="61" customWidth="1"/>
    <col min="4097" max="4097" width="12.42578125" style="61" customWidth="1"/>
    <col min="4098" max="4098" width="30" style="61" customWidth="1"/>
    <col min="4099" max="4099" width="16" style="61" customWidth="1"/>
    <col min="4100" max="4100" width="16.42578125" style="61" customWidth="1"/>
    <col min="4101" max="4101" width="20.28515625" style="61" customWidth="1"/>
    <col min="4102" max="4102" width="16.28515625" style="61" customWidth="1"/>
    <col min="4103" max="4103" width="16.7109375" style="61" customWidth="1"/>
    <col min="4104" max="4351" width="11.5703125" style="61"/>
    <col min="4352" max="4352" width="44.42578125" style="61" customWidth="1"/>
    <col min="4353" max="4353" width="12.42578125" style="61" customWidth="1"/>
    <col min="4354" max="4354" width="30" style="61" customWidth="1"/>
    <col min="4355" max="4355" width="16" style="61" customWidth="1"/>
    <col min="4356" max="4356" width="16.42578125" style="61" customWidth="1"/>
    <col min="4357" max="4357" width="20.28515625" style="61" customWidth="1"/>
    <col min="4358" max="4358" width="16.28515625" style="61" customWidth="1"/>
    <col min="4359" max="4359" width="16.7109375" style="61" customWidth="1"/>
    <col min="4360" max="4607" width="11.5703125" style="61"/>
    <col min="4608" max="4608" width="44.42578125" style="61" customWidth="1"/>
    <col min="4609" max="4609" width="12.42578125" style="61" customWidth="1"/>
    <col min="4610" max="4610" width="30" style="61" customWidth="1"/>
    <col min="4611" max="4611" width="16" style="61" customWidth="1"/>
    <col min="4612" max="4612" width="16.42578125" style="61" customWidth="1"/>
    <col min="4613" max="4613" width="20.28515625" style="61" customWidth="1"/>
    <col min="4614" max="4614" width="16.28515625" style="61" customWidth="1"/>
    <col min="4615" max="4615" width="16.7109375" style="61" customWidth="1"/>
    <col min="4616" max="4863" width="11.5703125" style="61"/>
    <col min="4864" max="4864" width="44.42578125" style="61" customWidth="1"/>
    <col min="4865" max="4865" width="12.42578125" style="61" customWidth="1"/>
    <col min="4866" max="4866" width="30" style="61" customWidth="1"/>
    <col min="4867" max="4867" width="16" style="61" customWidth="1"/>
    <col min="4868" max="4868" width="16.42578125" style="61" customWidth="1"/>
    <col min="4869" max="4869" width="20.28515625" style="61" customWidth="1"/>
    <col min="4870" max="4870" width="16.28515625" style="61" customWidth="1"/>
    <col min="4871" max="4871" width="16.7109375" style="61" customWidth="1"/>
    <col min="4872" max="5119" width="11.5703125" style="61"/>
    <col min="5120" max="5120" width="44.42578125" style="61" customWidth="1"/>
    <col min="5121" max="5121" width="12.42578125" style="61" customWidth="1"/>
    <col min="5122" max="5122" width="30" style="61" customWidth="1"/>
    <col min="5123" max="5123" width="16" style="61" customWidth="1"/>
    <col min="5124" max="5124" width="16.42578125" style="61" customWidth="1"/>
    <col min="5125" max="5125" width="20.28515625" style="61" customWidth="1"/>
    <col min="5126" max="5126" width="16.28515625" style="61" customWidth="1"/>
    <col min="5127" max="5127" width="16.7109375" style="61" customWidth="1"/>
    <col min="5128" max="5375" width="11.5703125" style="61"/>
    <col min="5376" max="5376" width="44.42578125" style="61" customWidth="1"/>
    <col min="5377" max="5377" width="12.42578125" style="61" customWidth="1"/>
    <col min="5378" max="5378" width="30" style="61" customWidth="1"/>
    <col min="5379" max="5379" width="16" style="61" customWidth="1"/>
    <col min="5380" max="5380" width="16.42578125" style="61" customWidth="1"/>
    <col min="5381" max="5381" width="20.28515625" style="61" customWidth="1"/>
    <col min="5382" max="5382" width="16.28515625" style="61" customWidth="1"/>
    <col min="5383" max="5383" width="16.7109375" style="61" customWidth="1"/>
    <col min="5384" max="5631" width="11.5703125" style="61"/>
    <col min="5632" max="5632" width="44.42578125" style="61" customWidth="1"/>
    <col min="5633" max="5633" width="12.42578125" style="61" customWidth="1"/>
    <col min="5634" max="5634" width="30" style="61" customWidth="1"/>
    <col min="5635" max="5635" width="16" style="61" customWidth="1"/>
    <col min="5636" max="5636" width="16.42578125" style="61" customWidth="1"/>
    <col min="5637" max="5637" width="20.28515625" style="61" customWidth="1"/>
    <col min="5638" max="5638" width="16.28515625" style="61" customWidth="1"/>
    <col min="5639" max="5639" width="16.7109375" style="61" customWidth="1"/>
    <col min="5640" max="5887" width="11.5703125" style="61"/>
    <col min="5888" max="5888" width="44.42578125" style="61" customWidth="1"/>
    <col min="5889" max="5889" width="12.42578125" style="61" customWidth="1"/>
    <col min="5890" max="5890" width="30" style="61" customWidth="1"/>
    <col min="5891" max="5891" width="16" style="61" customWidth="1"/>
    <col min="5892" max="5892" width="16.42578125" style="61" customWidth="1"/>
    <col min="5893" max="5893" width="20.28515625" style="61" customWidth="1"/>
    <col min="5894" max="5894" width="16.28515625" style="61" customWidth="1"/>
    <col min="5895" max="5895" width="16.7109375" style="61" customWidth="1"/>
    <col min="5896" max="6143" width="11.5703125" style="61"/>
    <col min="6144" max="6144" width="44.42578125" style="61" customWidth="1"/>
    <col min="6145" max="6145" width="12.42578125" style="61" customWidth="1"/>
    <col min="6146" max="6146" width="30" style="61" customWidth="1"/>
    <col min="6147" max="6147" width="16" style="61" customWidth="1"/>
    <col min="6148" max="6148" width="16.42578125" style="61" customWidth="1"/>
    <col min="6149" max="6149" width="20.28515625" style="61" customWidth="1"/>
    <col min="6150" max="6150" width="16.28515625" style="61" customWidth="1"/>
    <col min="6151" max="6151" width="16.7109375" style="61" customWidth="1"/>
    <col min="6152" max="6399" width="11.5703125" style="61"/>
    <col min="6400" max="6400" width="44.42578125" style="61" customWidth="1"/>
    <col min="6401" max="6401" width="12.42578125" style="61" customWidth="1"/>
    <col min="6402" max="6402" width="30" style="61" customWidth="1"/>
    <col min="6403" max="6403" width="16" style="61" customWidth="1"/>
    <col min="6404" max="6404" width="16.42578125" style="61" customWidth="1"/>
    <col min="6405" max="6405" width="20.28515625" style="61" customWidth="1"/>
    <col min="6406" max="6406" width="16.28515625" style="61" customWidth="1"/>
    <col min="6407" max="6407" width="16.7109375" style="61" customWidth="1"/>
    <col min="6408" max="6655" width="11.5703125" style="61"/>
    <col min="6656" max="6656" width="44.42578125" style="61" customWidth="1"/>
    <col min="6657" max="6657" width="12.42578125" style="61" customWidth="1"/>
    <col min="6658" max="6658" width="30" style="61" customWidth="1"/>
    <col min="6659" max="6659" width="16" style="61" customWidth="1"/>
    <col min="6660" max="6660" width="16.42578125" style="61" customWidth="1"/>
    <col min="6661" max="6661" width="20.28515625" style="61" customWidth="1"/>
    <col min="6662" max="6662" width="16.28515625" style="61" customWidth="1"/>
    <col min="6663" max="6663" width="16.7109375" style="61" customWidth="1"/>
    <col min="6664" max="6911" width="11.5703125" style="61"/>
    <col min="6912" max="6912" width="44.42578125" style="61" customWidth="1"/>
    <col min="6913" max="6913" width="12.42578125" style="61" customWidth="1"/>
    <col min="6914" max="6914" width="30" style="61" customWidth="1"/>
    <col min="6915" max="6915" width="16" style="61" customWidth="1"/>
    <col min="6916" max="6916" width="16.42578125" style="61" customWidth="1"/>
    <col min="6917" max="6917" width="20.28515625" style="61" customWidth="1"/>
    <col min="6918" max="6918" width="16.28515625" style="61" customWidth="1"/>
    <col min="6919" max="6919" width="16.7109375" style="61" customWidth="1"/>
    <col min="6920" max="7167" width="11.5703125" style="61"/>
    <col min="7168" max="7168" width="44.42578125" style="61" customWidth="1"/>
    <col min="7169" max="7169" width="12.42578125" style="61" customWidth="1"/>
    <col min="7170" max="7170" width="30" style="61" customWidth="1"/>
    <col min="7171" max="7171" width="16" style="61" customWidth="1"/>
    <col min="7172" max="7172" width="16.42578125" style="61" customWidth="1"/>
    <col min="7173" max="7173" width="20.28515625" style="61" customWidth="1"/>
    <col min="7174" max="7174" width="16.28515625" style="61" customWidth="1"/>
    <col min="7175" max="7175" width="16.7109375" style="61" customWidth="1"/>
    <col min="7176" max="7423" width="11.5703125" style="61"/>
    <col min="7424" max="7424" width="44.42578125" style="61" customWidth="1"/>
    <col min="7425" max="7425" width="12.42578125" style="61" customWidth="1"/>
    <col min="7426" max="7426" width="30" style="61" customWidth="1"/>
    <col min="7427" max="7427" width="16" style="61" customWidth="1"/>
    <col min="7428" max="7428" width="16.42578125" style="61" customWidth="1"/>
    <col min="7429" max="7429" width="20.28515625" style="61" customWidth="1"/>
    <col min="7430" max="7430" width="16.28515625" style="61" customWidth="1"/>
    <col min="7431" max="7431" width="16.7109375" style="61" customWidth="1"/>
    <col min="7432" max="7679" width="11.5703125" style="61"/>
    <col min="7680" max="7680" width="44.42578125" style="61" customWidth="1"/>
    <col min="7681" max="7681" width="12.42578125" style="61" customWidth="1"/>
    <col min="7682" max="7682" width="30" style="61" customWidth="1"/>
    <col min="7683" max="7683" width="16" style="61" customWidth="1"/>
    <col min="7684" max="7684" width="16.42578125" style="61" customWidth="1"/>
    <col min="7685" max="7685" width="20.28515625" style="61" customWidth="1"/>
    <col min="7686" max="7686" width="16.28515625" style="61" customWidth="1"/>
    <col min="7687" max="7687" width="16.7109375" style="61" customWidth="1"/>
    <col min="7688" max="7935" width="11.5703125" style="61"/>
    <col min="7936" max="7936" width="44.42578125" style="61" customWidth="1"/>
    <col min="7937" max="7937" width="12.42578125" style="61" customWidth="1"/>
    <col min="7938" max="7938" width="30" style="61" customWidth="1"/>
    <col min="7939" max="7939" width="16" style="61" customWidth="1"/>
    <col min="7940" max="7940" width="16.42578125" style="61" customWidth="1"/>
    <col min="7941" max="7941" width="20.28515625" style="61" customWidth="1"/>
    <col min="7942" max="7942" width="16.28515625" style="61" customWidth="1"/>
    <col min="7943" max="7943" width="16.7109375" style="61" customWidth="1"/>
    <col min="7944" max="8191" width="11.5703125" style="61"/>
    <col min="8192" max="8192" width="44.42578125" style="61" customWidth="1"/>
    <col min="8193" max="8193" width="12.42578125" style="61" customWidth="1"/>
    <col min="8194" max="8194" width="30" style="61" customWidth="1"/>
    <col min="8195" max="8195" width="16" style="61" customWidth="1"/>
    <col min="8196" max="8196" width="16.42578125" style="61" customWidth="1"/>
    <col min="8197" max="8197" width="20.28515625" style="61" customWidth="1"/>
    <col min="8198" max="8198" width="16.28515625" style="61" customWidth="1"/>
    <col min="8199" max="8199" width="16.7109375" style="61" customWidth="1"/>
    <col min="8200" max="8447" width="11.5703125" style="61"/>
    <col min="8448" max="8448" width="44.42578125" style="61" customWidth="1"/>
    <col min="8449" max="8449" width="12.42578125" style="61" customWidth="1"/>
    <col min="8450" max="8450" width="30" style="61" customWidth="1"/>
    <col min="8451" max="8451" width="16" style="61" customWidth="1"/>
    <col min="8452" max="8452" width="16.42578125" style="61" customWidth="1"/>
    <col min="8453" max="8453" width="20.28515625" style="61" customWidth="1"/>
    <col min="8454" max="8454" width="16.28515625" style="61" customWidth="1"/>
    <col min="8455" max="8455" width="16.7109375" style="61" customWidth="1"/>
    <col min="8456" max="8703" width="11.5703125" style="61"/>
    <col min="8704" max="8704" width="44.42578125" style="61" customWidth="1"/>
    <col min="8705" max="8705" width="12.42578125" style="61" customWidth="1"/>
    <col min="8706" max="8706" width="30" style="61" customWidth="1"/>
    <col min="8707" max="8707" width="16" style="61" customWidth="1"/>
    <col min="8708" max="8708" width="16.42578125" style="61" customWidth="1"/>
    <col min="8709" max="8709" width="20.28515625" style="61" customWidth="1"/>
    <col min="8710" max="8710" width="16.28515625" style="61" customWidth="1"/>
    <col min="8711" max="8711" width="16.7109375" style="61" customWidth="1"/>
    <col min="8712" max="8959" width="11.5703125" style="61"/>
    <col min="8960" max="8960" width="44.42578125" style="61" customWidth="1"/>
    <col min="8961" max="8961" width="12.42578125" style="61" customWidth="1"/>
    <col min="8962" max="8962" width="30" style="61" customWidth="1"/>
    <col min="8963" max="8963" width="16" style="61" customWidth="1"/>
    <col min="8964" max="8964" width="16.42578125" style="61" customWidth="1"/>
    <col min="8965" max="8965" width="20.28515625" style="61" customWidth="1"/>
    <col min="8966" max="8966" width="16.28515625" style="61" customWidth="1"/>
    <col min="8967" max="8967" width="16.7109375" style="61" customWidth="1"/>
    <col min="8968" max="9215" width="11.5703125" style="61"/>
    <col min="9216" max="9216" width="44.42578125" style="61" customWidth="1"/>
    <col min="9217" max="9217" width="12.42578125" style="61" customWidth="1"/>
    <col min="9218" max="9218" width="30" style="61" customWidth="1"/>
    <col min="9219" max="9219" width="16" style="61" customWidth="1"/>
    <col min="9220" max="9220" width="16.42578125" style="61" customWidth="1"/>
    <col min="9221" max="9221" width="20.28515625" style="61" customWidth="1"/>
    <col min="9222" max="9222" width="16.28515625" style="61" customWidth="1"/>
    <col min="9223" max="9223" width="16.7109375" style="61" customWidth="1"/>
    <col min="9224" max="9471" width="11.5703125" style="61"/>
    <col min="9472" max="9472" width="44.42578125" style="61" customWidth="1"/>
    <col min="9473" max="9473" width="12.42578125" style="61" customWidth="1"/>
    <col min="9474" max="9474" width="30" style="61" customWidth="1"/>
    <col min="9475" max="9475" width="16" style="61" customWidth="1"/>
    <col min="9476" max="9476" width="16.42578125" style="61" customWidth="1"/>
    <col min="9477" max="9477" width="20.28515625" style="61" customWidth="1"/>
    <col min="9478" max="9478" width="16.28515625" style="61" customWidth="1"/>
    <col min="9479" max="9479" width="16.7109375" style="61" customWidth="1"/>
    <col min="9480" max="9727" width="11.5703125" style="61"/>
    <col min="9728" max="9728" width="44.42578125" style="61" customWidth="1"/>
    <col min="9729" max="9729" width="12.42578125" style="61" customWidth="1"/>
    <col min="9730" max="9730" width="30" style="61" customWidth="1"/>
    <col min="9731" max="9731" width="16" style="61" customWidth="1"/>
    <col min="9732" max="9732" width="16.42578125" style="61" customWidth="1"/>
    <col min="9733" max="9733" width="20.28515625" style="61" customWidth="1"/>
    <col min="9734" max="9734" width="16.28515625" style="61" customWidth="1"/>
    <col min="9735" max="9735" width="16.7109375" style="61" customWidth="1"/>
    <col min="9736" max="9983" width="11.5703125" style="61"/>
    <col min="9984" max="9984" width="44.42578125" style="61" customWidth="1"/>
    <col min="9985" max="9985" width="12.42578125" style="61" customWidth="1"/>
    <col min="9986" max="9986" width="30" style="61" customWidth="1"/>
    <col min="9987" max="9987" width="16" style="61" customWidth="1"/>
    <col min="9988" max="9988" width="16.42578125" style="61" customWidth="1"/>
    <col min="9989" max="9989" width="20.28515625" style="61" customWidth="1"/>
    <col min="9990" max="9990" width="16.28515625" style="61" customWidth="1"/>
    <col min="9991" max="9991" width="16.7109375" style="61" customWidth="1"/>
    <col min="9992" max="10239" width="11.5703125" style="61"/>
    <col min="10240" max="10240" width="44.42578125" style="61" customWidth="1"/>
    <col min="10241" max="10241" width="12.42578125" style="61" customWidth="1"/>
    <col min="10242" max="10242" width="30" style="61" customWidth="1"/>
    <col min="10243" max="10243" width="16" style="61" customWidth="1"/>
    <col min="10244" max="10244" width="16.42578125" style="61" customWidth="1"/>
    <col min="10245" max="10245" width="20.28515625" style="61" customWidth="1"/>
    <col min="10246" max="10246" width="16.28515625" style="61" customWidth="1"/>
    <col min="10247" max="10247" width="16.7109375" style="61" customWidth="1"/>
    <col min="10248" max="10495" width="11.5703125" style="61"/>
    <col min="10496" max="10496" width="44.42578125" style="61" customWidth="1"/>
    <col min="10497" max="10497" width="12.42578125" style="61" customWidth="1"/>
    <col min="10498" max="10498" width="30" style="61" customWidth="1"/>
    <col min="10499" max="10499" width="16" style="61" customWidth="1"/>
    <col min="10500" max="10500" width="16.42578125" style="61" customWidth="1"/>
    <col min="10501" max="10501" width="20.28515625" style="61" customWidth="1"/>
    <col min="10502" max="10502" width="16.28515625" style="61" customWidth="1"/>
    <col min="10503" max="10503" width="16.7109375" style="61" customWidth="1"/>
    <col min="10504" max="10751" width="11.5703125" style="61"/>
    <col min="10752" max="10752" width="44.42578125" style="61" customWidth="1"/>
    <col min="10753" max="10753" width="12.42578125" style="61" customWidth="1"/>
    <col min="10754" max="10754" width="30" style="61" customWidth="1"/>
    <col min="10755" max="10755" width="16" style="61" customWidth="1"/>
    <col min="10756" max="10756" width="16.42578125" style="61" customWidth="1"/>
    <col min="10757" max="10757" width="20.28515625" style="61" customWidth="1"/>
    <col min="10758" max="10758" width="16.28515625" style="61" customWidth="1"/>
    <col min="10759" max="10759" width="16.7109375" style="61" customWidth="1"/>
    <col min="10760" max="11007" width="11.5703125" style="61"/>
    <col min="11008" max="11008" width="44.42578125" style="61" customWidth="1"/>
    <col min="11009" max="11009" width="12.42578125" style="61" customWidth="1"/>
    <col min="11010" max="11010" width="30" style="61" customWidth="1"/>
    <col min="11011" max="11011" width="16" style="61" customWidth="1"/>
    <col min="11012" max="11012" width="16.42578125" style="61" customWidth="1"/>
    <col min="11013" max="11013" width="20.28515625" style="61" customWidth="1"/>
    <col min="11014" max="11014" width="16.28515625" style="61" customWidth="1"/>
    <col min="11015" max="11015" width="16.7109375" style="61" customWidth="1"/>
    <col min="11016" max="11263" width="11.5703125" style="61"/>
    <col min="11264" max="11264" width="44.42578125" style="61" customWidth="1"/>
    <col min="11265" max="11265" width="12.42578125" style="61" customWidth="1"/>
    <col min="11266" max="11266" width="30" style="61" customWidth="1"/>
    <col min="11267" max="11267" width="16" style="61" customWidth="1"/>
    <col min="11268" max="11268" width="16.42578125" style="61" customWidth="1"/>
    <col min="11269" max="11269" width="20.28515625" style="61" customWidth="1"/>
    <col min="11270" max="11270" width="16.28515625" style="61" customWidth="1"/>
    <col min="11271" max="11271" width="16.7109375" style="61" customWidth="1"/>
    <col min="11272" max="11519" width="11.5703125" style="61"/>
    <col min="11520" max="11520" width="44.42578125" style="61" customWidth="1"/>
    <col min="11521" max="11521" width="12.42578125" style="61" customWidth="1"/>
    <col min="11522" max="11522" width="30" style="61" customWidth="1"/>
    <col min="11523" max="11523" width="16" style="61" customWidth="1"/>
    <col min="11524" max="11524" width="16.42578125" style="61" customWidth="1"/>
    <col min="11525" max="11525" width="20.28515625" style="61" customWidth="1"/>
    <col min="11526" max="11526" width="16.28515625" style="61" customWidth="1"/>
    <col min="11527" max="11527" width="16.7109375" style="61" customWidth="1"/>
    <col min="11528" max="11775" width="11.5703125" style="61"/>
    <col min="11776" max="11776" width="44.42578125" style="61" customWidth="1"/>
    <col min="11777" max="11777" width="12.42578125" style="61" customWidth="1"/>
    <col min="11778" max="11778" width="30" style="61" customWidth="1"/>
    <col min="11779" max="11779" width="16" style="61" customWidth="1"/>
    <col min="11780" max="11780" width="16.42578125" style="61" customWidth="1"/>
    <col min="11781" max="11781" width="20.28515625" style="61" customWidth="1"/>
    <col min="11782" max="11782" width="16.28515625" style="61" customWidth="1"/>
    <col min="11783" max="11783" width="16.7109375" style="61" customWidth="1"/>
    <col min="11784" max="12031" width="11.5703125" style="61"/>
    <col min="12032" max="12032" width="44.42578125" style="61" customWidth="1"/>
    <col min="12033" max="12033" width="12.42578125" style="61" customWidth="1"/>
    <col min="12034" max="12034" width="30" style="61" customWidth="1"/>
    <col min="12035" max="12035" width="16" style="61" customWidth="1"/>
    <col min="12036" max="12036" width="16.42578125" style="61" customWidth="1"/>
    <col min="12037" max="12037" width="20.28515625" style="61" customWidth="1"/>
    <col min="12038" max="12038" width="16.28515625" style="61" customWidth="1"/>
    <col min="12039" max="12039" width="16.7109375" style="61" customWidth="1"/>
    <col min="12040" max="12287" width="11.5703125" style="61"/>
    <col min="12288" max="12288" width="44.42578125" style="61" customWidth="1"/>
    <col min="12289" max="12289" width="12.42578125" style="61" customWidth="1"/>
    <col min="12290" max="12290" width="30" style="61" customWidth="1"/>
    <col min="12291" max="12291" width="16" style="61" customWidth="1"/>
    <col min="12292" max="12292" width="16.42578125" style="61" customWidth="1"/>
    <col min="12293" max="12293" width="20.28515625" style="61" customWidth="1"/>
    <col min="12294" max="12294" width="16.28515625" style="61" customWidth="1"/>
    <col min="12295" max="12295" width="16.7109375" style="61" customWidth="1"/>
    <col min="12296" max="12543" width="11.5703125" style="61"/>
    <col min="12544" max="12544" width="44.42578125" style="61" customWidth="1"/>
    <col min="12545" max="12545" width="12.42578125" style="61" customWidth="1"/>
    <col min="12546" max="12546" width="30" style="61" customWidth="1"/>
    <col min="12547" max="12547" width="16" style="61" customWidth="1"/>
    <col min="12548" max="12548" width="16.42578125" style="61" customWidth="1"/>
    <col min="12549" max="12549" width="20.28515625" style="61" customWidth="1"/>
    <col min="12550" max="12550" width="16.28515625" style="61" customWidth="1"/>
    <col min="12551" max="12551" width="16.7109375" style="61" customWidth="1"/>
    <col min="12552" max="12799" width="11.5703125" style="61"/>
    <col min="12800" max="12800" width="44.42578125" style="61" customWidth="1"/>
    <col min="12801" max="12801" width="12.42578125" style="61" customWidth="1"/>
    <col min="12802" max="12802" width="30" style="61" customWidth="1"/>
    <col min="12803" max="12803" width="16" style="61" customWidth="1"/>
    <col min="12804" max="12804" width="16.42578125" style="61" customWidth="1"/>
    <col min="12805" max="12805" width="20.28515625" style="61" customWidth="1"/>
    <col min="12806" max="12806" width="16.28515625" style="61" customWidth="1"/>
    <col min="12807" max="12807" width="16.7109375" style="61" customWidth="1"/>
    <col min="12808" max="13055" width="11.5703125" style="61"/>
    <col min="13056" max="13056" width="44.42578125" style="61" customWidth="1"/>
    <col min="13057" max="13057" width="12.42578125" style="61" customWidth="1"/>
    <col min="13058" max="13058" width="30" style="61" customWidth="1"/>
    <col min="13059" max="13059" width="16" style="61" customWidth="1"/>
    <col min="13060" max="13060" width="16.42578125" style="61" customWidth="1"/>
    <col min="13061" max="13061" width="20.28515625" style="61" customWidth="1"/>
    <col min="13062" max="13062" width="16.28515625" style="61" customWidth="1"/>
    <col min="13063" max="13063" width="16.7109375" style="61" customWidth="1"/>
    <col min="13064" max="13311" width="11.5703125" style="61"/>
    <col min="13312" max="13312" width="44.42578125" style="61" customWidth="1"/>
    <col min="13313" max="13313" width="12.42578125" style="61" customWidth="1"/>
    <col min="13314" max="13314" width="30" style="61" customWidth="1"/>
    <col min="13315" max="13315" width="16" style="61" customWidth="1"/>
    <col min="13316" max="13316" width="16.42578125" style="61" customWidth="1"/>
    <col min="13317" max="13317" width="20.28515625" style="61" customWidth="1"/>
    <col min="13318" max="13318" width="16.28515625" style="61" customWidth="1"/>
    <col min="13319" max="13319" width="16.7109375" style="61" customWidth="1"/>
    <col min="13320" max="13567" width="11.5703125" style="61"/>
    <col min="13568" max="13568" width="44.42578125" style="61" customWidth="1"/>
    <col min="13569" max="13569" width="12.42578125" style="61" customWidth="1"/>
    <col min="13570" max="13570" width="30" style="61" customWidth="1"/>
    <col min="13571" max="13571" width="16" style="61" customWidth="1"/>
    <col min="13572" max="13572" width="16.42578125" style="61" customWidth="1"/>
    <col min="13573" max="13573" width="20.28515625" style="61" customWidth="1"/>
    <col min="13574" max="13574" width="16.28515625" style="61" customWidth="1"/>
    <col min="13575" max="13575" width="16.7109375" style="61" customWidth="1"/>
    <col min="13576" max="13823" width="11.5703125" style="61"/>
    <col min="13824" max="13824" width="44.42578125" style="61" customWidth="1"/>
    <col min="13825" max="13825" width="12.42578125" style="61" customWidth="1"/>
    <col min="13826" max="13826" width="30" style="61" customWidth="1"/>
    <col min="13827" max="13827" width="16" style="61" customWidth="1"/>
    <col min="13828" max="13828" width="16.42578125" style="61" customWidth="1"/>
    <col min="13829" max="13829" width="20.28515625" style="61" customWidth="1"/>
    <col min="13830" max="13830" width="16.28515625" style="61" customWidth="1"/>
    <col min="13831" max="13831" width="16.7109375" style="61" customWidth="1"/>
    <col min="13832" max="14079" width="11.5703125" style="61"/>
    <col min="14080" max="14080" width="44.42578125" style="61" customWidth="1"/>
    <col min="14081" max="14081" width="12.42578125" style="61" customWidth="1"/>
    <col min="14082" max="14082" width="30" style="61" customWidth="1"/>
    <col min="14083" max="14083" width="16" style="61" customWidth="1"/>
    <col min="14084" max="14084" width="16.42578125" style="61" customWidth="1"/>
    <col min="14085" max="14085" width="20.28515625" style="61" customWidth="1"/>
    <col min="14086" max="14086" width="16.28515625" style="61" customWidth="1"/>
    <col min="14087" max="14087" width="16.7109375" style="61" customWidth="1"/>
    <col min="14088" max="14335" width="11.5703125" style="61"/>
    <col min="14336" max="14336" width="44.42578125" style="61" customWidth="1"/>
    <col min="14337" max="14337" width="12.42578125" style="61" customWidth="1"/>
    <col min="14338" max="14338" width="30" style="61" customWidth="1"/>
    <col min="14339" max="14339" width="16" style="61" customWidth="1"/>
    <col min="14340" max="14340" width="16.42578125" style="61" customWidth="1"/>
    <col min="14341" max="14341" width="20.28515625" style="61" customWidth="1"/>
    <col min="14342" max="14342" width="16.28515625" style="61" customWidth="1"/>
    <col min="14343" max="14343" width="16.7109375" style="61" customWidth="1"/>
    <col min="14344" max="14591" width="11.5703125" style="61"/>
    <col min="14592" max="14592" width="44.42578125" style="61" customWidth="1"/>
    <col min="14593" max="14593" width="12.42578125" style="61" customWidth="1"/>
    <col min="14594" max="14594" width="30" style="61" customWidth="1"/>
    <col min="14595" max="14595" width="16" style="61" customWidth="1"/>
    <col min="14596" max="14596" width="16.42578125" style="61" customWidth="1"/>
    <col min="14597" max="14597" width="20.28515625" style="61" customWidth="1"/>
    <col min="14598" max="14598" width="16.28515625" style="61" customWidth="1"/>
    <col min="14599" max="14599" width="16.7109375" style="61" customWidth="1"/>
    <col min="14600" max="14847" width="11.5703125" style="61"/>
    <col min="14848" max="14848" width="44.42578125" style="61" customWidth="1"/>
    <col min="14849" max="14849" width="12.42578125" style="61" customWidth="1"/>
    <col min="14850" max="14850" width="30" style="61" customWidth="1"/>
    <col min="14851" max="14851" width="16" style="61" customWidth="1"/>
    <col min="14852" max="14852" width="16.42578125" style="61" customWidth="1"/>
    <col min="14853" max="14853" width="20.28515625" style="61" customWidth="1"/>
    <col min="14854" max="14854" width="16.28515625" style="61" customWidth="1"/>
    <col min="14855" max="14855" width="16.7109375" style="61" customWidth="1"/>
    <col min="14856" max="15103" width="11.5703125" style="61"/>
    <col min="15104" max="15104" width="44.42578125" style="61" customWidth="1"/>
    <col min="15105" max="15105" width="12.42578125" style="61" customWidth="1"/>
    <col min="15106" max="15106" width="30" style="61" customWidth="1"/>
    <col min="15107" max="15107" width="16" style="61" customWidth="1"/>
    <col min="15108" max="15108" width="16.42578125" style="61" customWidth="1"/>
    <col min="15109" max="15109" width="20.28515625" style="61" customWidth="1"/>
    <col min="15110" max="15110" width="16.28515625" style="61" customWidth="1"/>
    <col min="15111" max="15111" width="16.7109375" style="61" customWidth="1"/>
    <col min="15112" max="15359" width="11.5703125" style="61"/>
    <col min="15360" max="15360" width="44.42578125" style="61" customWidth="1"/>
    <col min="15361" max="15361" width="12.42578125" style="61" customWidth="1"/>
    <col min="15362" max="15362" width="30" style="61" customWidth="1"/>
    <col min="15363" max="15363" width="16" style="61" customWidth="1"/>
    <col min="15364" max="15364" width="16.42578125" style="61" customWidth="1"/>
    <col min="15365" max="15365" width="20.28515625" style="61" customWidth="1"/>
    <col min="15366" max="15366" width="16.28515625" style="61" customWidth="1"/>
    <col min="15367" max="15367" width="16.7109375" style="61" customWidth="1"/>
    <col min="15368" max="15615" width="11.5703125" style="61"/>
    <col min="15616" max="15616" width="44.42578125" style="61" customWidth="1"/>
    <col min="15617" max="15617" width="12.42578125" style="61" customWidth="1"/>
    <col min="15618" max="15618" width="30" style="61" customWidth="1"/>
    <col min="15619" max="15619" width="16" style="61" customWidth="1"/>
    <col min="15620" max="15620" width="16.42578125" style="61" customWidth="1"/>
    <col min="15621" max="15621" width="20.28515625" style="61" customWidth="1"/>
    <col min="15622" max="15622" width="16.28515625" style="61" customWidth="1"/>
    <col min="15623" max="15623" width="16.7109375" style="61" customWidth="1"/>
    <col min="15624" max="15871" width="11.5703125" style="61"/>
    <col min="15872" max="15872" width="44.42578125" style="61" customWidth="1"/>
    <col min="15873" max="15873" width="12.42578125" style="61" customWidth="1"/>
    <col min="15874" max="15874" width="30" style="61" customWidth="1"/>
    <col min="15875" max="15875" width="16" style="61" customWidth="1"/>
    <col min="15876" max="15876" width="16.42578125" style="61" customWidth="1"/>
    <col min="15877" max="15877" width="20.28515625" style="61" customWidth="1"/>
    <col min="15878" max="15878" width="16.28515625" style="61" customWidth="1"/>
    <col min="15879" max="15879" width="16.7109375" style="61" customWidth="1"/>
    <col min="15880" max="16127" width="11.5703125" style="61"/>
    <col min="16128" max="16128" width="44.42578125" style="61" customWidth="1"/>
    <col min="16129" max="16129" width="12.42578125" style="61" customWidth="1"/>
    <col min="16130" max="16130" width="30" style="61" customWidth="1"/>
    <col min="16131" max="16131" width="16" style="61" customWidth="1"/>
    <col min="16132" max="16132" width="16.42578125" style="61" customWidth="1"/>
    <col min="16133" max="16133" width="20.28515625" style="61" customWidth="1"/>
    <col min="16134" max="16134" width="16.28515625" style="61" customWidth="1"/>
    <col min="16135" max="16135" width="16.7109375" style="61" customWidth="1"/>
    <col min="16136" max="16384" width="11.5703125" style="61"/>
  </cols>
  <sheetData>
    <row r="1" spans="1:14" s="497" customFormat="1" ht="40.5" customHeight="1" x14ac:dyDescent="0.25">
      <c r="A1" s="756" t="s">
        <v>788</v>
      </c>
      <c r="B1" s="756"/>
      <c r="C1" s="756"/>
      <c r="D1" s="756"/>
      <c r="E1" s="756"/>
      <c r="F1" s="756"/>
      <c r="G1" s="756"/>
    </row>
    <row r="2" spans="1:14" ht="27.75" customHeight="1" x14ac:dyDescent="0.25">
      <c r="A2" s="291"/>
      <c r="B2" s="291"/>
      <c r="C2" s="291"/>
      <c r="D2" s="65"/>
      <c r="E2" s="66"/>
      <c r="F2" s="66"/>
    </row>
    <row r="3" spans="1:14" x14ac:dyDescent="0.25">
      <c r="A3" s="761" t="s">
        <v>715</v>
      </c>
      <c r="B3" s="761"/>
      <c r="C3" s="761"/>
      <c r="D3" s="761"/>
      <c r="E3" s="761"/>
      <c r="F3" s="761"/>
      <c r="G3" s="761"/>
    </row>
    <row r="4" spans="1:14" x14ac:dyDescent="0.25">
      <c r="A4" s="292"/>
      <c r="B4" s="292"/>
      <c r="C4" s="292"/>
      <c r="D4" s="292"/>
      <c r="F4" s="67"/>
    </row>
    <row r="5" spans="1:14" ht="16.5" thickBot="1" x14ac:dyDescent="0.3">
      <c r="A5" s="68"/>
      <c r="B5" s="68"/>
      <c r="C5" s="69"/>
      <c r="D5" s="292"/>
      <c r="F5" s="67"/>
      <c r="G5" s="404" t="s">
        <v>497</v>
      </c>
    </row>
    <row r="6" spans="1:14" ht="45.75" customHeight="1" thickBot="1" x14ac:dyDescent="0.3">
      <c r="A6" s="500" t="s">
        <v>499</v>
      </c>
      <c r="B6" s="503" t="s">
        <v>102</v>
      </c>
      <c r="C6" s="501"/>
      <c r="D6" s="435"/>
      <c r="E6" s="436" t="s">
        <v>501</v>
      </c>
      <c r="F6" s="437" t="s">
        <v>503</v>
      </c>
      <c r="G6" s="438" t="s">
        <v>502</v>
      </c>
    </row>
    <row r="7" spans="1:14" ht="47.25" x14ac:dyDescent="0.25">
      <c r="A7" s="439" t="s">
        <v>8</v>
      </c>
      <c r="B7" s="502" t="s">
        <v>504</v>
      </c>
      <c r="C7" s="440" t="s">
        <v>103</v>
      </c>
      <c r="D7" s="433" t="s">
        <v>104</v>
      </c>
      <c r="E7" s="434"/>
      <c r="F7" s="434"/>
      <c r="G7" s="434"/>
    </row>
    <row r="8" spans="1:14" x14ac:dyDescent="0.25">
      <c r="A8" s="70"/>
      <c r="B8" s="441"/>
      <c r="C8" s="71" t="s">
        <v>105</v>
      </c>
      <c r="D8" s="62" t="s">
        <v>106</v>
      </c>
      <c r="E8" s="409">
        <v>850000</v>
      </c>
      <c r="F8" s="79">
        <v>1987969</v>
      </c>
      <c r="G8" s="410">
        <v>1987969</v>
      </c>
    </row>
    <row r="9" spans="1:14" x14ac:dyDescent="0.25">
      <c r="A9" s="70"/>
      <c r="B9" s="72"/>
      <c r="C9" s="72"/>
      <c r="D9" s="62" t="s">
        <v>107</v>
      </c>
      <c r="E9" s="409">
        <v>149000</v>
      </c>
      <c r="F9" s="79">
        <v>227774</v>
      </c>
      <c r="G9" s="410">
        <v>227774</v>
      </c>
      <c r="N9" s="73"/>
    </row>
    <row r="10" spans="1:14" x14ac:dyDescent="0.25">
      <c r="A10" s="70"/>
      <c r="B10" s="74"/>
      <c r="C10" s="72"/>
      <c r="D10" s="62" t="s">
        <v>108</v>
      </c>
      <c r="E10" s="409">
        <v>1235000</v>
      </c>
      <c r="F10" s="79">
        <v>186725</v>
      </c>
      <c r="G10" s="410">
        <v>186725</v>
      </c>
    </row>
    <row r="11" spans="1:14" x14ac:dyDescent="0.25">
      <c r="A11" s="70"/>
      <c r="B11" s="74"/>
      <c r="C11" s="72"/>
      <c r="D11" s="62" t="s">
        <v>500</v>
      </c>
      <c r="E11" s="406">
        <f>SUM(E8:E10)</f>
        <v>2234000</v>
      </c>
      <c r="F11" s="406">
        <f>SUM(F8:F10)</f>
        <v>2402468</v>
      </c>
      <c r="G11" s="411">
        <f>SUM(G8:G10)</f>
        <v>2402468</v>
      </c>
    </row>
    <row r="12" spans="1:14" x14ac:dyDescent="0.25">
      <c r="A12" s="70"/>
      <c r="B12" s="498"/>
      <c r="C12" s="72"/>
      <c r="D12" s="62"/>
      <c r="E12" s="412"/>
      <c r="F12" s="413"/>
      <c r="G12" s="414"/>
    </row>
    <row r="13" spans="1:14" ht="31.5" x14ac:dyDescent="0.25">
      <c r="A13" s="442" t="s">
        <v>10</v>
      </c>
      <c r="B13" s="499" t="s">
        <v>505</v>
      </c>
      <c r="C13" s="443" t="s">
        <v>103</v>
      </c>
      <c r="D13" s="405" t="s">
        <v>104</v>
      </c>
      <c r="E13" s="406">
        <v>0</v>
      </c>
      <c r="F13" s="409">
        <v>511630</v>
      </c>
      <c r="G13" s="409">
        <v>511630</v>
      </c>
    </row>
    <row r="14" spans="1:14" x14ac:dyDescent="0.25">
      <c r="A14" s="58"/>
      <c r="B14" s="444"/>
      <c r="C14" s="59" t="s">
        <v>105</v>
      </c>
      <c r="D14" s="62" t="s">
        <v>106</v>
      </c>
      <c r="E14" s="409">
        <v>0</v>
      </c>
      <c r="F14" s="409">
        <v>75000</v>
      </c>
      <c r="G14" s="409">
        <v>75000</v>
      </c>
    </row>
    <row r="15" spans="1:14" x14ac:dyDescent="0.25">
      <c r="A15" s="58"/>
      <c r="B15" s="59"/>
      <c r="C15" s="59"/>
      <c r="D15" s="415" t="s">
        <v>107</v>
      </c>
      <c r="E15" s="409">
        <v>0</v>
      </c>
      <c r="F15" s="409">
        <v>11813</v>
      </c>
      <c r="G15" s="409">
        <v>11813</v>
      </c>
    </row>
    <row r="16" spans="1:14" x14ac:dyDescent="0.25">
      <c r="A16" s="58"/>
      <c r="B16" s="59"/>
      <c r="C16" s="59"/>
      <c r="D16" s="59" t="s">
        <v>109</v>
      </c>
      <c r="E16" s="409">
        <v>495000</v>
      </c>
      <c r="F16" s="409">
        <v>105000</v>
      </c>
      <c r="G16" s="409">
        <v>0</v>
      </c>
    </row>
    <row r="17" spans="1:7" x14ac:dyDescent="0.25">
      <c r="A17" s="58"/>
      <c r="B17" s="59"/>
      <c r="C17" s="59"/>
      <c r="D17" s="293" t="s">
        <v>500</v>
      </c>
      <c r="E17" s="406">
        <f>SUM(E14:E16)</f>
        <v>495000</v>
      </c>
      <c r="F17" s="406">
        <f>SUM(F14:F16)</f>
        <v>191813</v>
      </c>
      <c r="G17" s="406">
        <f>SUM(G14:G16)</f>
        <v>86813</v>
      </c>
    </row>
    <row r="18" spans="1:7" x14ac:dyDescent="0.25">
      <c r="A18" s="58"/>
      <c r="B18" s="59"/>
      <c r="C18" s="59"/>
      <c r="D18" s="416"/>
      <c r="E18" s="409"/>
      <c r="F18" s="76"/>
      <c r="G18" s="408"/>
    </row>
    <row r="19" spans="1:7" x14ac:dyDescent="0.25">
      <c r="A19" s="58"/>
      <c r="B19" s="757"/>
      <c r="C19" s="59"/>
      <c r="D19" s="59"/>
      <c r="E19" s="409"/>
      <c r="F19" s="407"/>
      <c r="G19" s="408"/>
    </row>
    <row r="20" spans="1:7" x14ac:dyDescent="0.25">
      <c r="A20" s="58"/>
      <c r="B20" s="758"/>
      <c r="C20" s="59"/>
      <c r="D20" s="62"/>
      <c r="E20" s="409"/>
      <c r="F20" s="409"/>
      <c r="G20" s="409"/>
    </row>
    <row r="21" spans="1:7" x14ac:dyDescent="0.25">
      <c r="A21" s="58"/>
      <c r="B21" s="758"/>
      <c r="C21" s="59"/>
      <c r="D21" s="62"/>
      <c r="E21" s="409"/>
      <c r="F21" s="409"/>
      <c r="G21" s="409"/>
    </row>
    <row r="22" spans="1:7" x14ac:dyDescent="0.25">
      <c r="A22" s="58"/>
      <c r="B22" s="758"/>
      <c r="C22" s="59"/>
      <c r="D22" s="62"/>
      <c r="E22" s="409"/>
      <c r="F22" s="409"/>
      <c r="G22" s="409"/>
    </row>
    <row r="23" spans="1:7" x14ac:dyDescent="0.25">
      <c r="A23" s="60"/>
      <c r="B23" s="759"/>
      <c r="C23" s="63"/>
      <c r="D23" s="64"/>
      <c r="E23" s="417"/>
      <c r="F23" s="417"/>
      <c r="G23" s="417"/>
    </row>
    <row r="24" spans="1:7" x14ac:dyDescent="0.25">
      <c r="A24" s="77"/>
      <c r="B24" s="78"/>
      <c r="C24" s="78"/>
      <c r="D24" s="62"/>
      <c r="E24" s="406"/>
      <c r="F24" s="406"/>
      <c r="G24" s="406"/>
    </row>
    <row r="25" spans="1:7" x14ac:dyDescent="0.25">
      <c r="A25" s="77"/>
      <c r="B25" s="78"/>
      <c r="C25" s="78"/>
      <c r="D25" s="62"/>
      <c r="E25" s="409"/>
      <c r="F25" s="418"/>
      <c r="G25" s="408"/>
    </row>
    <row r="26" spans="1:7" x14ac:dyDescent="0.25">
      <c r="A26" s="58"/>
      <c r="B26" s="757"/>
      <c r="C26" s="59"/>
      <c r="D26" s="59"/>
      <c r="E26" s="409"/>
      <c r="F26" s="79"/>
      <c r="G26" s="410"/>
    </row>
    <row r="27" spans="1:7" x14ac:dyDescent="0.25">
      <c r="A27" s="77"/>
      <c r="B27" s="758"/>
      <c r="C27" s="59"/>
      <c r="D27" s="62"/>
      <c r="E27" s="409"/>
      <c r="F27" s="409"/>
      <c r="G27" s="409"/>
    </row>
    <row r="28" spans="1:7" x14ac:dyDescent="0.25">
      <c r="A28" s="58"/>
      <c r="B28" s="758"/>
      <c r="C28" s="59"/>
      <c r="D28" s="62"/>
      <c r="E28" s="409"/>
      <c r="F28" s="409"/>
      <c r="G28" s="409"/>
    </row>
    <row r="29" spans="1:7" x14ac:dyDescent="0.25">
      <c r="A29" s="77"/>
      <c r="B29" s="758"/>
      <c r="C29" s="59"/>
      <c r="D29" s="62"/>
      <c r="E29" s="409"/>
      <c r="F29" s="409"/>
      <c r="G29" s="409"/>
    </row>
    <row r="30" spans="1:7" x14ac:dyDescent="0.25">
      <c r="A30" s="77"/>
      <c r="B30" s="759"/>
      <c r="C30" s="59"/>
      <c r="D30" s="62"/>
      <c r="E30" s="409"/>
      <c r="F30" s="409"/>
      <c r="G30" s="409"/>
    </row>
    <row r="31" spans="1:7" x14ac:dyDescent="0.25">
      <c r="A31" s="77"/>
      <c r="B31" s="78"/>
      <c r="C31" s="78"/>
      <c r="D31" s="59"/>
      <c r="E31" s="409"/>
      <c r="F31" s="406"/>
      <c r="G31" s="406"/>
    </row>
    <row r="32" spans="1:7" x14ac:dyDescent="0.25">
      <c r="A32" s="58"/>
      <c r="B32" s="59"/>
      <c r="C32" s="59"/>
      <c r="D32" s="62"/>
      <c r="E32" s="419"/>
      <c r="F32" s="418"/>
      <c r="G32" s="408"/>
    </row>
    <row r="33" spans="1:16" x14ac:dyDescent="0.25">
      <c r="A33" s="58"/>
      <c r="B33" s="757"/>
      <c r="C33" s="59"/>
      <c r="D33" s="59"/>
      <c r="E33" s="406"/>
      <c r="F33" s="418"/>
      <c r="G33" s="408"/>
      <c r="P33" s="73"/>
    </row>
    <row r="34" spans="1:16" x14ac:dyDescent="0.25">
      <c r="A34" s="58"/>
      <c r="B34" s="758"/>
      <c r="C34" s="59"/>
      <c r="D34" s="59"/>
      <c r="E34" s="406"/>
      <c r="F34" s="418"/>
      <c r="G34" s="408"/>
    </row>
    <row r="35" spans="1:16" x14ac:dyDescent="0.25">
      <c r="A35" s="58"/>
      <c r="B35" s="758"/>
      <c r="C35" s="59"/>
      <c r="D35" s="80"/>
      <c r="E35" s="409"/>
      <c r="F35" s="409"/>
      <c r="G35" s="409"/>
    </row>
    <row r="36" spans="1:16" x14ac:dyDescent="0.25">
      <c r="A36" s="58"/>
      <c r="B36" s="758"/>
      <c r="C36" s="59"/>
      <c r="D36" s="420"/>
      <c r="E36" s="409"/>
      <c r="F36" s="409"/>
      <c r="G36" s="409"/>
    </row>
    <row r="37" spans="1:16" x14ac:dyDescent="0.25">
      <c r="A37" s="77"/>
      <c r="B37" s="758"/>
      <c r="C37" s="59"/>
      <c r="D37" s="420"/>
      <c r="E37" s="409"/>
      <c r="F37" s="409"/>
      <c r="G37" s="409"/>
    </row>
    <row r="38" spans="1:16" x14ac:dyDescent="0.25">
      <c r="A38" s="77"/>
      <c r="B38" s="759"/>
      <c r="C38" s="59"/>
      <c r="D38" s="80"/>
      <c r="E38" s="409"/>
      <c r="F38" s="409"/>
      <c r="G38" s="409"/>
    </row>
    <row r="39" spans="1:16" x14ac:dyDescent="0.25">
      <c r="A39" s="77"/>
      <c r="B39" s="78"/>
      <c r="C39" s="78"/>
      <c r="D39" s="59"/>
      <c r="E39" s="75"/>
      <c r="F39" s="75"/>
      <c r="G39" s="75"/>
    </row>
    <row r="40" spans="1:16" x14ac:dyDescent="0.25">
      <c r="A40" s="58"/>
      <c r="B40" s="59"/>
      <c r="C40" s="78"/>
      <c r="D40" s="59"/>
      <c r="E40" s="421"/>
      <c r="F40" s="421"/>
      <c r="G40" s="421"/>
    </row>
    <row r="41" spans="1:16" ht="15.6" customHeight="1" x14ac:dyDescent="0.25">
      <c r="A41" s="58"/>
      <c r="B41" s="59"/>
      <c r="C41" s="78"/>
      <c r="D41" s="59"/>
      <c r="E41" s="421"/>
      <c r="F41" s="418"/>
      <c r="G41" s="408"/>
    </row>
    <row r="42" spans="1:16" x14ac:dyDescent="0.25">
      <c r="A42" s="58"/>
      <c r="B42" s="760"/>
      <c r="C42" s="59"/>
      <c r="D42" s="59"/>
      <c r="E42" s="75"/>
      <c r="F42" s="418"/>
      <c r="G42" s="408"/>
    </row>
    <row r="43" spans="1:16" x14ac:dyDescent="0.25">
      <c r="A43" s="77"/>
      <c r="B43" s="760"/>
      <c r="C43" s="59"/>
      <c r="D43" s="62"/>
      <c r="E43" s="75"/>
      <c r="F43" s="418"/>
      <c r="G43" s="408"/>
    </row>
    <row r="44" spans="1:16" x14ac:dyDescent="0.25">
      <c r="A44" s="58"/>
      <c r="B44" s="760"/>
      <c r="C44" s="59"/>
      <c r="D44" s="62"/>
      <c r="E44" s="75"/>
      <c r="F44" s="418"/>
      <c r="G44" s="408"/>
    </row>
    <row r="45" spans="1:16" x14ac:dyDescent="0.25">
      <c r="A45" s="77"/>
      <c r="B45" s="760"/>
      <c r="C45" s="59"/>
      <c r="D45" s="62"/>
      <c r="E45" s="75"/>
      <c r="F45" s="418"/>
      <c r="G45" s="408"/>
    </row>
    <row r="46" spans="1:16" x14ac:dyDescent="0.25">
      <c r="A46" s="77"/>
      <c r="B46" s="760"/>
      <c r="C46" s="59"/>
      <c r="D46" s="62"/>
      <c r="E46" s="75"/>
      <c r="F46" s="75"/>
      <c r="G46" s="423"/>
    </row>
    <row r="47" spans="1:16" x14ac:dyDescent="0.25">
      <c r="A47" s="77"/>
      <c r="B47" s="78"/>
      <c r="C47" s="78"/>
      <c r="D47" s="78"/>
      <c r="E47" s="422"/>
      <c r="F47" s="422"/>
      <c r="G47" s="422"/>
    </row>
    <row r="48" spans="1:16" ht="16.149999999999999" customHeight="1" x14ac:dyDescent="0.25">
      <c r="A48" s="424"/>
      <c r="D48" s="83"/>
      <c r="E48" s="425"/>
      <c r="F48" s="418"/>
      <c r="G48" s="408"/>
    </row>
    <row r="49" spans="1:7" x14ac:dyDescent="0.25">
      <c r="A49" s="58"/>
      <c r="B49" s="753"/>
      <c r="C49" s="59"/>
      <c r="D49" s="59"/>
      <c r="E49" s="409"/>
      <c r="F49" s="418"/>
      <c r="G49" s="408"/>
    </row>
    <row r="50" spans="1:7" x14ac:dyDescent="0.25">
      <c r="A50" s="77"/>
      <c r="B50" s="754"/>
      <c r="C50" s="59"/>
      <c r="D50" s="62"/>
      <c r="E50" s="409"/>
      <c r="F50" s="409"/>
      <c r="G50" s="409"/>
    </row>
    <row r="51" spans="1:7" x14ac:dyDescent="0.25">
      <c r="A51" s="58"/>
      <c r="B51" s="754"/>
      <c r="C51" s="59"/>
      <c r="D51" s="62"/>
      <c r="E51" s="409"/>
      <c r="F51" s="409"/>
      <c r="G51" s="409"/>
    </row>
    <row r="52" spans="1:7" x14ac:dyDescent="0.25">
      <c r="A52" s="77"/>
      <c r="B52" s="754"/>
      <c r="C52" s="59"/>
      <c r="D52" s="62"/>
      <c r="E52" s="409"/>
      <c r="F52" s="409"/>
      <c r="G52" s="409"/>
    </row>
    <row r="53" spans="1:7" x14ac:dyDescent="0.25">
      <c r="A53" s="77"/>
      <c r="B53" s="754"/>
      <c r="C53" s="59"/>
      <c r="D53" s="62"/>
      <c r="E53" s="409"/>
      <c r="F53" s="409"/>
      <c r="G53" s="409"/>
    </row>
    <row r="54" spans="1:7" ht="16.5" thickBot="1" x14ac:dyDescent="0.3">
      <c r="A54" s="426"/>
      <c r="B54" s="755"/>
      <c r="C54" s="122"/>
      <c r="D54" s="81"/>
      <c r="E54" s="427"/>
      <c r="F54" s="427"/>
      <c r="G54" s="427"/>
    </row>
    <row r="55" spans="1:7" ht="16.5" thickBot="1" x14ac:dyDescent="0.3">
      <c r="A55" s="428"/>
      <c r="B55" s="123"/>
      <c r="C55" s="429"/>
      <c r="D55" s="430"/>
      <c r="E55" s="123"/>
      <c r="F55" s="123"/>
      <c r="G55" s="431"/>
    </row>
    <row r="56" spans="1:7" x14ac:dyDescent="0.25">
      <c r="B56" s="82"/>
      <c r="C56" s="82"/>
      <c r="D56" s="83"/>
    </row>
  </sheetData>
  <sheetProtection selectLockedCells="1" selectUnlockedCells="1"/>
  <mergeCells count="7">
    <mergeCell ref="B49:B54"/>
    <mergeCell ref="A1:G1"/>
    <mergeCell ref="B19:B23"/>
    <mergeCell ref="B26:B30"/>
    <mergeCell ref="B33:B38"/>
    <mergeCell ref="B42:B46"/>
    <mergeCell ref="A3:G3"/>
  </mergeCells>
  <printOptions horizontalCentered="1"/>
  <pageMargins left="0.39370078740157483" right="0.39370078740157483" top="1.0629921259842521" bottom="1.0629921259842521" header="0.78740157480314965" footer="0.78740157480314965"/>
  <pageSetup paperSize="9" scale="51" firstPageNumber="0" orientation="portrait" horizontalDpi="300" verticalDpi="300" r:id="rId1"/>
  <headerFooter alignWithMargins="0"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CC92-4511-421C-9939-BE41CA553F3C}">
  <sheetPr>
    <pageSetUpPr fitToPage="1"/>
  </sheetPr>
  <dimension ref="A1:S52"/>
  <sheetViews>
    <sheetView zoomScale="55" zoomScaleNormal="55" workbookViewId="0">
      <pane ySplit="4" topLeftCell="A5" activePane="bottomLeft" state="frozen"/>
      <selection pane="bottomLeft" activeCell="Q2" sqref="Q2"/>
    </sheetView>
  </sheetViews>
  <sheetFormatPr defaultRowHeight="12.75" x14ac:dyDescent="0.2"/>
  <cols>
    <col min="1" max="1" width="6.5703125" style="1" customWidth="1"/>
    <col min="2" max="2" width="41" style="1" customWidth="1"/>
    <col min="3" max="3" width="32.85546875" style="1" customWidth="1"/>
    <col min="4" max="4" width="22.42578125" style="1" customWidth="1"/>
    <col min="5" max="5" width="28.140625" style="1" customWidth="1"/>
    <col min="6" max="6" width="24.28515625" style="1" customWidth="1"/>
    <col min="7" max="7" width="23.140625" style="1" customWidth="1"/>
    <col min="8" max="8" width="23.28515625" style="1" customWidth="1"/>
    <col min="9" max="9" width="21.5703125" style="1" customWidth="1"/>
    <col min="10" max="10" width="23" style="1" customWidth="1"/>
    <col min="11" max="11" width="17.42578125" style="1" customWidth="1"/>
    <col min="12" max="12" width="25.85546875" style="1" customWidth="1"/>
    <col min="13" max="13" width="23.5703125" style="1" customWidth="1"/>
    <col min="14" max="14" width="23" style="1" customWidth="1"/>
    <col min="15" max="15" width="20.7109375" style="1" customWidth="1"/>
    <col min="16" max="16" width="15" style="1" customWidth="1"/>
    <col min="17" max="17" width="24" style="1" customWidth="1"/>
    <col min="18" max="18" width="26" style="1" customWidth="1"/>
    <col min="19" max="19" width="15.7109375" style="1" customWidth="1"/>
    <col min="20" max="255" width="9.140625" style="1"/>
    <col min="256" max="256" width="8.140625" style="1" customWidth="1"/>
    <col min="257" max="257" width="41" style="1" customWidth="1"/>
    <col min="258" max="274" width="32.85546875" style="1" customWidth="1"/>
    <col min="275" max="511" width="9.140625" style="1"/>
    <col min="512" max="512" width="8.140625" style="1" customWidth="1"/>
    <col min="513" max="513" width="41" style="1" customWidth="1"/>
    <col min="514" max="530" width="32.85546875" style="1" customWidth="1"/>
    <col min="531" max="767" width="9.140625" style="1"/>
    <col min="768" max="768" width="8.140625" style="1" customWidth="1"/>
    <col min="769" max="769" width="41" style="1" customWidth="1"/>
    <col min="770" max="786" width="32.85546875" style="1" customWidth="1"/>
    <col min="787" max="1023" width="9.140625" style="1"/>
    <col min="1024" max="1024" width="8.140625" style="1" customWidth="1"/>
    <col min="1025" max="1025" width="41" style="1" customWidth="1"/>
    <col min="1026" max="1042" width="32.85546875" style="1" customWidth="1"/>
    <col min="1043" max="1279" width="9.140625" style="1"/>
    <col min="1280" max="1280" width="8.140625" style="1" customWidth="1"/>
    <col min="1281" max="1281" width="41" style="1" customWidth="1"/>
    <col min="1282" max="1298" width="32.85546875" style="1" customWidth="1"/>
    <col min="1299" max="1535" width="9.140625" style="1"/>
    <col min="1536" max="1536" width="8.140625" style="1" customWidth="1"/>
    <col min="1537" max="1537" width="41" style="1" customWidth="1"/>
    <col min="1538" max="1554" width="32.85546875" style="1" customWidth="1"/>
    <col min="1555" max="1791" width="9.140625" style="1"/>
    <col min="1792" max="1792" width="8.140625" style="1" customWidth="1"/>
    <col min="1793" max="1793" width="41" style="1" customWidth="1"/>
    <col min="1794" max="1810" width="32.85546875" style="1" customWidth="1"/>
    <col min="1811" max="2047" width="9.140625" style="1"/>
    <col min="2048" max="2048" width="8.140625" style="1" customWidth="1"/>
    <col min="2049" max="2049" width="41" style="1" customWidth="1"/>
    <col min="2050" max="2066" width="32.85546875" style="1" customWidth="1"/>
    <col min="2067" max="2303" width="9.140625" style="1"/>
    <col min="2304" max="2304" width="8.140625" style="1" customWidth="1"/>
    <col min="2305" max="2305" width="41" style="1" customWidth="1"/>
    <col min="2306" max="2322" width="32.85546875" style="1" customWidth="1"/>
    <col min="2323" max="2559" width="9.140625" style="1"/>
    <col min="2560" max="2560" width="8.140625" style="1" customWidth="1"/>
    <col min="2561" max="2561" width="41" style="1" customWidth="1"/>
    <col min="2562" max="2578" width="32.85546875" style="1" customWidth="1"/>
    <col min="2579" max="2815" width="9.140625" style="1"/>
    <col min="2816" max="2816" width="8.140625" style="1" customWidth="1"/>
    <col min="2817" max="2817" width="41" style="1" customWidth="1"/>
    <col min="2818" max="2834" width="32.85546875" style="1" customWidth="1"/>
    <col min="2835" max="3071" width="9.140625" style="1"/>
    <col min="3072" max="3072" width="8.140625" style="1" customWidth="1"/>
    <col min="3073" max="3073" width="41" style="1" customWidth="1"/>
    <col min="3074" max="3090" width="32.85546875" style="1" customWidth="1"/>
    <col min="3091" max="3327" width="9.140625" style="1"/>
    <col min="3328" max="3328" width="8.140625" style="1" customWidth="1"/>
    <col min="3329" max="3329" width="41" style="1" customWidth="1"/>
    <col min="3330" max="3346" width="32.85546875" style="1" customWidth="1"/>
    <col min="3347" max="3583" width="9.140625" style="1"/>
    <col min="3584" max="3584" width="8.140625" style="1" customWidth="1"/>
    <col min="3585" max="3585" width="41" style="1" customWidth="1"/>
    <col min="3586" max="3602" width="32.85546875" style="1" customWidth="1"/>
    <col min="3603" max="3839" width="9.140625" style="1"/>
    <col min="3840" max="3840" width="8.140625" style="1" customWidth="1"/>
    <col min="3841" max="3841" width="41" style="1" customWidth="1"/>
    <col min="3842" max="3858" width="32.85546875" style="1" customWidth="1"/>
    <col min="3859" max="4095" width="9.140625" style="1"/>
    <col min="4096" max="4096" width="8.140625" style="1" customWidth="1"/>
    <col min="4097" max="4097" width="41" style="1" customWidth="1"/>
    <col min="4098" max="4114" width="32.85546875" style="1" customWidth="1"/>
    <col min="4115" max="4351" width="9.140625" style="1"/>
    <col min="4352" max="4352" width="8.140625" style="1" customWidth="1"/>
    <col min="4353" max="4353" width="41" style="1" customWidth="1"/>
    <col min="4354" max="4370" width="32.85546875" style="1" customWidth="1"/>
    <col min="4371" max="4607" width="9.140625" style="1"/>
    <col min="4608" max="4608" width="8.140625" style="1" customWidth="1"/>
    <col min="4609" max="4609" width="41" style="1" customWidth="1"/>
    <col min="4610" max="4626" width="32.85546875" style="1" customWidth="1"/>
    <col min="4627" max="4863" width="9.140625" style="1"/>
    <col min="4864" max="4864" width="8.140625" style="1" customWidth="1"/>
    <col min="4865" max="4865" width="41" style="1" customWidth="1"/>
    <col min="4866" max="4882" width="32.85546875" style="1" customWidth="1"/>
    <col min="4883" max="5119" width="9.140625" style="1"/>
    <col min="5120" max="5120" width="8.140625" style="1" customWidth="1"/>
    <col min="5121" max="5121" width="41" style="1" customWidth="1"/>
    <col min="5122" max="5138" width="32.85546875" style="1" customWidth="1"/>
    <col min="5139" max="5375" width="9.140625" style="1"/>
    <col min="5376" max="5376" width="8.140625" style="1" customWidth="1"/>
    <col min="5377" max="5377" width="41" style="1" customWidth="1"/>
    <col min="5378" max="5394" width="32.85546875" style="1" customWidth="1"/>
    <col min="5395" max="5631" width="9.140625" style="1"/>
    <col min="5632" max="5632" width="8.140625" style="1" customWidth="1"/>
    <col min="5633" max="5633" width="41" style="1" customWidth="1"/>
    <col min="5634" max="5650" width="32.85546875" style="1" customWidth="1"/>
    <col min="5651" max="5887" width="9.140625" style="1"/>
    <col min="5888" max="5888" width="8.140625" style="1" customWidth="1"/>
    <col min="5889" max="5889" width="41" style="1" customWidth="1"/>
    <col min="5890" max="5906" width="32.85546875" style="1" customWidth="1"/>
    <col min="5907" max="6143" width="9.140625" style="1"/>
    <col min="6144" max="6144" width="8.140625" style="1" customWidth="1"/>
    <col min="6145" max="6145" width="41" style="1" customWidth="1"/>
    <col min="6146" max="6162" width="32.85546875" style="1" customWidth="1"/>
    <col min="6163" max="6399" width="9.140625" style="1"/>
    <col min="6400" max="6400" width="8.140625" style="1" customWidth="1"/>
    <col min="6401" max="6401" width="41" style="1" customWidth="1"/>
    <col min="6402" max="6418" width="32.85546875" style="1" customWidth="1"/>
    <col min="6419" max="6655" width="9.140625" style="1"/>
    <col min="6656" max="6656" width="8.140625" style="1" customWidth="1"/>
    <col min="6657" max="6657" width="41" style="1" customWidth="1"/>
    <col min="6658" max="6674" width="32.85546875" style="1" customWidth="1"/>
    <col min="6675" max="6911" width="9.140625" style="1"/>
    <col min="6912" max="6912" width="8.140625" style="1" customWidth="1"/>
    <col min="6913" max="6913" width="41" style="1" customWidth="1"/>
    <col min="6914" max="6930" width="32.85546875" style="1" customWidth="1"/>
    <col min="6931" max="7167" width="9.140625" style="1"/>
    <col min="7168" max="7168" width="8.140625" style="1" customWidth="1"/>
    <col min="7169" max="7169" width="41" style="1" customWidth="1"/>
    <col min="7170" max="7186" width="32.85546875" style="1" customWidth="1"/>
    <col min="7187" max="7423" width="9.140625" style="1"/>
    <col min="7424" max="7424" width="8.140625" style="1" customWidth="1"/>
    <col min="7425" max="7425" width="41" style="1" customWidth="1"/>
    <col min="7426" max="7442" width="32.85546875" style="1" customWidth="1"/>
    <col min="7443" max="7679" width="9.140625" style="1"/>
    <col min="7680" max="7680" width="8.140625" style="1" customWidth="1"/>
    <col min="7681" max="7681" width="41" style="1" customWidth="1"/>
    <col min="7682" max="7698" width="32.85546875" style="1" customWidth="1"/>
    <col min="7699" max="7935" width="9.140625" style="1"/>
    <col min="7936" max="7936" width="8.140625" style="1" customWidth="1"/>
    <col min="7937" max="7937" width="41" style="1" customWidth="1"/>
    <col min="7938" max="7954" width="32.85546875" style="1" customWidth="1"/>
    <col min="7955" max="8191" width="9.140625" style="1"/>
    <col min="8192" max="8192" width="8.140625" style="1" customWidth="1"/>
    <col min="8193" max="8193" width="41" style="1" customWidth="1"/>
    <col min="8194" max="8210" width="32.85546875" style="1" customWidth="1"/>
    <col min="8211" max="8447" width="9.140625" style="1"/>
    <col min="8448" max="8448" width="8.140625" style="1" customWidth="1"/>
    <col min="8449" max="8449" width="41" style="1" customWidth="1"/>
    <col min="8450" max="8466" width="32.85546875" style="1" customWidth="1"/>
    <col min="8467" max="8703" width="9.140625" style="1"/>
    <col min="8704" max="8704" width="8.140625" style="1" customWidth="1"/>
    <col min="8705" max="8705" width="41" style="1" customWidth="1"/>
    <col min="8706" max="8722" width="32.85546875" style="1" customWidth="1"/>
    <col min="8723" max="8959" width="9.140625" style="1"/>
    <col min="8960" max="8960" width="8.140625" style="1" customWidth="1"/>
    <col min="8961" max="8961" width="41" style="1" customWidth="1"/>
    <col min="8962" max="8978" width="32.85546875" style="1" customWidth="1"/>
    <col min="8979" max="9215" width="9.140625" style="1"/>
    <col min="9216" max="9216" width="8.140625" style="1" customWidth="1"/>
    <col min="9217" max="9217" width="41" style="1" customWidth="1"/>
    <col min="9218" max="9234" width="32.85546875" style="1" customWidth="1"/>
    <col min="9235" max="9471" width="9.140625" style="1"/>
    <col min="9472" max="9472" width="8.140625" style="1" customWidth="1"/>
    <col min="9473" max="9473" width="41" style="1" customWidth="1"/>
    <col min="9474" max="9490" width="32.85546875" style="1" customWidth="1"/>
    <col min="9491" max="9727" width="9.140625" style="1"/>
    <col min="9728" max="9728" width="8.140625" style="1" customWidth="1"/>
    <col min="9729" max="9729" width="41" style="1" customWidth="1"/>
    <col min="9730" max="9746" width="32.85546875" style="1" customWidth="1"/>
    <col min="9747" max="9983" width="9.140625" style="1"/>
    <col min="9984" max="9984" width="8.140625" style="1" customWidth="1"/>
    <col min="9985" max="9985" width="41" style="1" customWidth="1"/>
    <col min="9986" max="10002" width="32.85546875" style="1" customWidth="1"/>
    <col min="10003" max="10239" width="9.140625" style="1"/>
    <col min="10240" max="10240" width="8.140625" style="1" customWidth="1"/>
    <col min="10241" max="10241" width="41" style="1" customWidth="1"/>
    <col min="10242" max="10258" width="32.85546875" style="1" customWidth="1"/>
    <col min="10259" max="10495" width="9.140625" style="1"/>
    <col min="10496" max="10496" width="8.140625" style="1" customWidth="1"/>
    <col min="10497" max="10497" width="41" style="1" customWidth="1"/>
    <col min="10498" max="10514" width="32.85546875" style="1" customWidth="1"/>
    <col min="10515" max="10751" width="9.140625" style="1"/>
    <col min="10752" max="10752" width="8.140625" style="1" customWidth="1"/>
    <col min="10753" max="10753" width="41" style="1" customWidth="1"/>
    <col min="10754" max="10770" width="32.85546875" style="1" customWidth="1"/>
    <col min="10771" max="11007" width="9.140625" style="1"/>
    <col min="11008" max="11008" width="8.140625" style="1" customWidth="1"/>
    <col min="11009" max="11009" width="41" style="1" customWidth="1"/>
    <col min="11010" max="11026" width="32.85546875" style="1" customWidth="1"/>
    <col min="11027" max="11263" width="9.140625" style="1"/>
    <col min="11264" max="11264" width="8.140625" style="1" customWidth="1"/>
    <col min="11265" max="11265" width="41" style="1" customWidth="1"/>
    <col min="11266" max="11282" width="32.85546875" style="1" customWidth="1"/>
    <col min="11283" max="11519" width="9.140625" style="1"/>
    <col min="11520" max="11520" width="8.140625" style="1" customWidth="1"/>
    <col min="11521" max="11521" width="41" style="1" customWidth="1"/>
    <col min="11522" max="11538" width="32.85546875" style="1" customWidth="1"/>
    <col min="11539" max="11775" width="9.140625" style="1"/>
    <col min="11776" max="11776" width="8.140625" style="1" customWidth="1"/>
    <col min="11777" max="11777" width="41" style="1" customWidth="1"/>
    <col min="11778" max="11794" width="32.85546875" style="1" customWidth="1"/>
    <col min="11795" max="12031" width="9.140625" style="1"/>
    <col min="12032" max="12032" width="8.140625" style="1" customWidth="1"/>
    <col min="12033" max="12033" width="41" style="1" customWidth="1"/>
    <col min="12034" max="12050" width="32.85546875" style="1" customWidth="1"/>
    <col min="12051" max="12287" width="9.140625" style="1"/>
    <col min="12288" max="12288" width="8.140625" style="1" customWidth="1"/>
    <col min="12289" max="12289" width="41" style="1" customWidth="1"/>
    <col min="12290" max="12306" width="32.85546875" style="1" customWidth="1"/>
    <col min="12307" max="12543" width="9.140625" style="1"/>
    <col min="12544" max="12544" width="8.140625" style="1" customWidth="1"/>
    <col min="12545" max="12545" width="41" style="1" customWidth="1"/>
    <col min="12546" max="12562" width="32.85546875" style="1" customWidth="1"/>
    <col min="12563" max="12799" width="9.140625" style="1"/>
    <col min="12800" max="12800" width="8.140625" style="1" customWidth="1"/>
    <col min="12801" max="12801" width="41" style="1" customWidth="1"/>
    <col min="12802" max="12818" width="32.85546875" style="1" customWidth="1"/>
    <col min="12819" max="13055" width="9.140625" style="1"/>
    <col min="13056" max="13056" width="8.140625" style="1" customWidth="1"/>
    <col min="13057" max="13057" width="41" style="1" customWidth="1"/>
    <col min="13058" max="13074" width="32.85546875" style="1" customWidth="1"/>
    <col min="13075" max="13311" width="9.140625" style="1"/>
    <col min="13312" max="13312" width="8.140625" style="1" customWidth="1"/>
    <col min="13313" max="13313" width="41" style="1" customWidth="1"/>
    <col min="13314" max="13330" width="32.85546875" style="1" customWidth="1"/>
    <col min="13331" max="13567" width="9.140625" style="1"/>
    <col min="13568" max="13568" width="8.140625" style="1" customWidth="1"/>
    <col min="13569" max="13569" width="41" style="1" customWidth="1"/>
    <col min="13570" max="13586" width="32.85546875" style="1" customWidth="1"/>
    <col min="13587" max="13823" width="9.140625" style="1"/>
    <col min="13824" max="13824" width="8.140625" style="1" customWidth="1"/>
    <col min="13825" max="13825" width="41" style="1" customWidth="1"/>
    <col min="13826" max="13842" width="32.85546875" style="1" customWidth="1"/>
    <col min="13843" max="14079" width="9.140625" style="1"/>
    <col min="14080" max="14080" width="8.140625" style="1" customWidth="1"/>
    <col min="14081" max="14081" width="41" style="1" customWidth="1"/>
    <col min="14082" max="14098" width="32.85546875" style="1" customWidth="1"/>
    <col min="14099" max="14335" width="9.140625" style="1"/>
    <col min="14336" max="14336" width="8.140625" style="1" customWidth="1"/>
    <col min="14337" max="14337" width="41" style="1" customWidth="1"/>
    <col min="14338" max="14354" width="32.85546875" style="1" customWidth="1"/>
    <col min="14355" max="14591" width="9.140625" style="1"/>
    <col min="14592" max="14592" width="8.140625" style="1" customWidth="1"/>
    <col min="14593" max="14593" width="41" style="1" customWidth="1"/>
    <col min="14594" max="14610" width="32.85546875" style="1" customWidth="1"/>
    <col min="14611" max="14847" width="9.140625" style="1"/>
    <col min="14848" max="14848" width="8.140625" style="1" customWidth="1"/>
    <col min="14849" max="14849" width="41" style="1" customWidth="1"/>
    <col min="14850" max="14866" width="32.85546875" style="1" customWidth="1"/>
    <col min="14867" max="15103" width="9.140625" style="1"/>
    <col min="15104" max="15104" width="8.140625" style="1" customWidth="1"/>
    <col min="15105" max="15105" width="41" style="1" customWidth="1"/>
    <col min="15106" max="15122" width="32.85546875" style="1" customWidth="1"/>
    <col min="15123" max="15359" width="9.140625" style="1"/>
    <col min="15360" max="15360" width="8.140625" style="1" customWidth="1"/>
    <col min="15361" max="15361" width="41" style="1" customWidth="1"/>
    <col min="15362" max="15378" width="32.85546875" style="1" customWidth="1"/>
    <col min="15379" max="15615" width="9.140625" style="1"/>
    <col min="15616" max="15616" width="8.140625" style="1" customWidth="1"/>
    <col min="15617" max="15617" width="41" style="1" customWidth="1"/>
    <col min="15618" max="15634" width="32.85546875" style="1" customWidth="1"/>
    <col min="15635" max="15871" width="9.140625" style="1"/>
    <col min="15872" max="15872" width="8.140625" style="1" customWidth="1"/>
    <col min="15873" max="15873" width="41" style="1" customWidth="1"/>
    <col min="15874" max="15890" width="32.85546875" style="1" customWidth="1"/>
    <col min="15891" max="16127" width="9.140625" style="1"/>
    <col min="16128" max="16128" width="8.140625" style="1" customWidth="1"/>
    <col min="16129" max="16129" width="41" style="1" customWidth="1"/>
    <col min="16130" max="16146" width="32.85546875" style="1" customWidth="1"/>
    <col min="16147" max="16384" width="9.140625" style="1"/>
  </cols>
  <sheetData>
    <row r="1" spans="1:19" ht="15.75" x14ac:dyDescent="0.25">
      <c r="Q1" s="663" t="s">
        <v>771</v>
      </c>
      <c r="R1" s="663"/>
      <c r="S1" s="663"/>
    </row>
    <row r="3" spans="1:19" s="240" customFormat="1" ht="16.5" thickBot="1" x14ac:dyDescent="0.3">
      <c r="I3" s="240" t="s">
        <v>390</v>
      </c>
      <c r="S3" s="29" t="s">
        <v>338</v>
      </c>
    </row>
    <row r="4" spans="1:19" s="251" customFormat="1" ht="79.5" thickBot="1" x14ac:dyDescent="0.25">
      <c r="A4" s="362" t="s">
        <v>80</v>
      </c>
      <c r="B4" s="363" t="s">
        <v>7</v>
      </c>
      <c r="C4" s="363" t="s">
        <v>241</v>
      </c>
      <c r="D4" s="363" t="s">
        <v>242</v>
      </c>
      <c r="E4" s="363" t="s">
        <v>243</v>
      </c>
      <c r="F4" s="363" t="s">
        <v>244</v>
      </c>
      <c r="G4" s="363" t="s">
        <v>245</v>
      </c>
      <c r="H4" s="363" t="s">
        <v>246</v>
      </c>
      <c r="I4" s="363" t="s">
        <v>247</v>
      </c>
      <c r="J4" s="363" t="s">
        <v>249</v>
      </c>
      <c r="K4" s="363" t="s">
        <v>250</v>
      </c>
      <c r="L4" s="363" t="s">
        <v>251</v>
      </c>
      <c r="M4" s="363" t="s">
        <v>255</v>
      </c>
      <c r="N4" s="363" t="s">
        <v>256</v>
      </c>
      <c r="O4" s="363" t="s">
        <v>259</v>
      </c>
      <c r="P4" s="363" t="s">
        <v>260</v>
      </c>
      <c r="Q4" s="363" t="s">
        <v>262</v>
      </c>
      <c r="R4" s="618" t="s">
        <v>339</v>
      </c>
      <c r="S4" s="631" t="s">
        <v>78</v>
      </c>
    </row>
    <row r="5" spans="1:19" ht="30" customHeight="1" x14ac:dyDescent="0.25">
      <c r="A5" s="620" t="s">
        <v>8</v>
      </c>
      <c r="B5" s="360" t="s">
        <v>340</v>
      </c>
      <c r="C5" s="361">
        <v>0</v>
      </c>
      <c r="D5" s="361">
        <v>0</v>
      </c>
      <c r="E5" s="361">
        <v>0</v>
      </c>
      <c r="F5" s="361">
        <v>8705395</v>
      </c>
      <c r="G5" s="361">
        <v>0</v>
      </c>
      <c r="H5" s="361">
        <v>0</v>
      </c>
      <c r="I5" s="361">
        <v>0</v>
      </c>
      <c r="J5" s="361">
        <v>0</v>
      </c>
      <c r="K5" s="361">
        <v>0</v>
      </c>
      <c r="L5" s="361">
        <v>0</v>
      </c>
      <c r="M5" s="361">
        <v>0</v>
      </c>
      <c r="N5" s="361">
        <v>0</v>
      </c>
      <c r="O5" s="361">
        <v>0</v>
      </c>
      <c r="P5" s="361">
        <v>0</v>
      </c>
      <c r="Q5" s="361">
        <v>0</v>
      </c>
      <c r="R5" s="632">
        <v>0</v>
      </c>
      <c r="S5" s="633">
        <f>SUM(C5:R5)</f>
        <v>8705395</v>
      </c>
    </row>
    <row r="6" spans="1:19" ht="33" customHeight="1" x14ac:dyDescent="0.25">
      <c r="A6" s="634" t="s">
        <v>10</v>
      </c>
      <c r="B6" s="356" t="s">
        <v>342</v>
      </c>
      <c r="C6" s="357">
        <v>0</v>
      </c>
      <c r="D6" s="357">
        <v>0</v>
      </c>
      <c r="E6" s="357">
        <v>0</v>
      </c>
      <c r="F6" s="357">
        <v>2811457</v>
      </c>
      <c r="G6" s="357">
        <v>0</v>
      </c>
      <c r="H6" s="357">
        <v>0</v>
      </c>
      <c r="I6" s="357">
        <v>0</v>
      </c>
      <c r="J6" s="357">
        <v>0</v>
      </c>
      <c r="K6" s="357">
        <v>0</v>
      </c>
      <c r="L6" s="357">
        <v>0</v>
      </c>
      <c r="M6" s="357">
        <v>0</v>
      </c>
      <c r="N6" s="357">
        <v>0</v>
      </c>
      <c r="O6" s="357">
        <v>0</v>
      </c>
      <c r="P6" s="357">
        <v>0</v>
      </c>
      <c r="Q6" s="357">
        <v>0</v>
      </c>
      <c r="R6" s="623">
        <v>0</v>
      </c>
      <c r="S6" s="635">
        <f t="shared" ref="S6:S52" si="0">SUM(C6:R6)</f>
        <v>2811457</v>
      </c>
    </row>
    <row r="7" spans="1:19" ht="47.25" x14ac:dyDescent="0.25">
      <c r="A7" s="634" t="s">
        <v>12</v>
      </c>
      <c r="B7" s="356" t="s">
        <v>344</v>
      </c>
      <c r="C7" s="357">
        <v>0</v>
      </c>
      <c r="D7" s="357">
        <v>0</v>
      </c>
      <c r="E7" s="357">
        <v>0</v>
      </c>
      <c r="F7" s="357">
        <v>93765</v>
      </c>
      <c r="G7" s="357">
        <v>0</v>
      </c>
      <c r="H7" s="357">
        <v>0</v>
      </c>
      <c r="I7" s="357">
        <v>0</v>
      </c>
      <c r="J7" s="357">
        <v>0</v>
      </c>
      <c r="K7" s="357">
        <v>0</v>
      </c>
      <c r="L7" s="357">
        <v>0</v>
      </c>
      <c r="M7" s="357">
        <v>0</v>
      </c>
      <c r="N7" s="357">
        <v>0</v>
      </c>
      <c r="O7" s="357">
        <v>0</v>
      </c>
      <c r="P7" s="357">
        <v>0</v>
      </c>
      <c r="Q7" s="357">
        <v>0</v>
      </c>
      <c r="R7" s="623">
        <v>0</v>
      </c>
      <c r="S7" s="635">
        <f t="shared" si="0"/>
        <v>93765</v>
      </c>
    </row>
    <row r="8" spans="1:19" ht="47.25" x14ac:dyDescent="0.25">
      <c r="A8" s="634" t="s">
        <v>14</v>
      </c>
      <c r="B8" s="356" t="s">
        <v>345</v>
      </c>
      <c r="C8" s="357">
        <v>0</v>
      </c>
      <c r="D8" s="357">
        <v>0</v>
      </c>
      <c r="E8" s="357">
        <v>0</v>
      </c>
      <c r="F8" s="357">
        <v>2905222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623">
        <v>0</v>
      </c>
      <c r="S8" s="635">
        <f t="shared" si="0"/>
        <v>2905222</v>
      </c>
    </row>
    <row r="9" spans="1:19" ht="31.5" x14ac:dyDescent="0.25">
      <c r="A9" s="634" t="s">
        <v>16</v>
      </c>
      <c r="B9" s="356" t="s">
        <v>346</v>
      </c>
      <c r="C9" s="357">
        <v>0</v>
      </c>
      <c r="D9" s="357">
        <v>0</v>
      </c>
      <c r="E9" s="357">
        <v>0</v>
      </c>
      <c r="F9" s="357">
        <v>2008980</v>
      </c>
      <c r="G9" s="357">
        <v>0</v>
      </c>
      <c r="H9" s="357">
        <v>0</v>
      </c>
      <c r="I9" s="357">
        <v>0</v>
      </c>
      <c r="J9" s="357">
        <v>0</v>
      </c>
      <c r="K9" s="357">
        <v>0</v>
      </c>
      <c r="L9" s="357">
        <v>0</v>
      </c>
      <c r="M9" s="357">
        <v>0</v>
      </c>
      <c r="N9" s="357">
        <v>0</v>
      </c>
      <c r="O9" s="357">
        <v>0</v>
      </c>
      <c r="P9" s="357">
        <v>0</v>
      </c>
      <c r="Q9" s="357">
        <v>0</v>
      </c>
      <c r="R9" s="623">
        <v>0</v>
      </c>
      <c r="S9" s="635">
        <f t="shared" si="0"/>
        <v>2008980</v>
      </c>
    </row>
    <row r="10" spans="1:19" ht="31.5" x14ac:dyDescent="0.25">
      <c r="A10" s="634" t="s">
        <v>18</v>
      </c>
      <c r="B10" s="356" t="s">
        <v>347</v>
      </c>
      <c r="C10" s="357">
        <v>0</v>
      </c>
      <c r="D10" s="357">
        <v>0</v>
      </c>
      <c r="E10" s="357">
        <v>0</v>
      </c>
      <c r="F10" s="357">
        <v>10093436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357">
        <v>0</v>
      </c>
      <c r="M10" s="357">
        <v>0</v>
      </c>
      <c r="N10" s="357">
        <v>0</v>
      </c>
      <c r="O10" s="357">
        <v>0</v>
      </c>
      <c r="P10" s="357">
        <v>0</v>
      </c>
      <c r="Q10" s="357">
        <v>0</v>
      </c>
      <c r="R10" s="623">
        <v>0</v>
      </c>
      <c r="S10" s="635">
        <f t="shared" si="0"/>
        <v>10093436</v>
      </c>
    </row>
    <row r="11" spans="1:19" ht="31.5" x14ac:dyDescent="0.25">
      <c r="A11" s="634" t="s">
        <v>19</v>
      </c>
      <c r="B11" s="356" t="s">
        <v>348</v>
      </c>
      <c r="C11" s="357">
        <v>0</v>
      </c>
      <c r="D11" s="357">
        <v>0</v>
      </c>
      <c r="E11" s="357">
        <v>0</v>
      </c>
      <c r="F11" s="357">
        <v>23713033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  <c r="O11" s="357">
        <v>0</v>
      </c>
      <c r="P11" s="357">
        <v>0</v>
      </c>
      <c r="Q11" s="357">
        <v>0</v>
      </c>
      <c r="R11" s="623">
        <v>0</v>
      </c>
      <c r="S11" s="635">
        <f t="shared" si="0"/>
        <v>23713033</v>
      </c>
    </row>
    <row r="12" spans="1:19" ht="47.25" x14ac:dyDescent="0.25">
      <c r="A12" s="634" t="s">
        <v>21</v>
      </c>
      <c r="B12" s="356" t="s">
        <v>349</v>
      </c>
      <c r="C12" s="357">
        <v>0</v>
      </c>
      <c r="D12" s="357">
        <v>0</v>
      </c>
      <c r="E12" s="357">
        <v>0</v>
      </c>
      <c r="F12" s="357">
        <v>0</v>
      </c>
      <c r="G12" s="357">
        <v>0</v>
      </c>
      <c r="H12" s="357">
        <v>988528</v>
      </c>
      <c r="I12" s="357">
        <v>9075602</v>
      </c>
      <c r="J12" s="357">
        <v>1536000</v>
      </c>
      <c r="K12" s="357">
        <v>11233800</v>
      </c>
      <c r="L12" s="357">
        <v>1652800</v>
      </c>
      <c r="M12" s="357">
        <v>0</v>
      </c>
      <c r="N12" s="357">
        <v>511630</v>
      </c>
      <c r="O12" s="357">
        <v>0</v>
      </c>
      <c r="P12" s="357">
        <v>0</v>
      </c>
      <c r="Q12" s="357">
        <v>0</v>
      </c>
      <c r="R12" s="623">
        <v>0</v>
      </c>
      <c r="S12" s="635">
        <f t="shared" si="0"/>
        <v>24998360</v>
      </c>
    </row>
    <row r="13" spans="1:19" ht="47.25" x14ac:dyDescent="0.25">
      <c r="A13" s="634" t="s">
        <v>23</v>
      </c>
      <c r="B13" s="356" t="s">
        <v>350</v>
      </c>
      <c r="C13" s="357">
        <v>0</v>
      </c>
      <c r="D13" s="357">
        <v>0</v>
      </c>
      <c r="E13" s="357">
        <v>0</v>
      </c>
      <c r="F13" s="357">
        <v>0</v>
      </c>
      <c r="G13" s="357">
        <v>0</v>
      </c>
      <c r="H13" s="357">
        <v>0</v>
      </c>
      <c r="I13" s="357">
        <v>0</v>
      </c>
      <c r="J13" s="357">
        <v>0</v>
      </c>
      <c r="K13" s="357">
        <v>0</v>
      </c>
      <c r="L13" s="357">
        <v>0</v>
      </c>
      <c r="M13" s="357">
        <v>0</v>
      </c>
      <c r="N13" s="357">
        <v>511630</v>
      </c>
      <c r="O13" s="357">
        <v>0</v>
      </c>
      <c r="P13" s="357">
        <v>0</v>
      </c>
      <c r="Q13" s="357">
        <v>0</v>
      </c>
      <c r="R13" s="623">
        <v>0</v>
      </c>
      <c r="S13" s="635">
        <f t="shared" si="0"/>
        <v>511630</v>
      </c>
    </row>
    <row r="14" spans="1:19" ht="31.5" x14ac:dyDescent="0.25">
      <c r="A14" s="634" t="s">
        <v>25</v>
      </c>
      <c r="B14" s="356" t="s">
        <v>351</v>
      </c>
      <c r="C14" s="357">
        <v>0</v>
      </c>
      <c r="D14" s="357">
        <v>0</v>
      </c>
      <c r="E14" s="357">
        <v>0</v>
      </c>
      <c r="F14" s="357">
        <v>0</v>
      </c>
      <c r="G14" s="357">
        <v>0</v>
      </c>
      <c r="H14" s="357">
        <v>0</v>
      </c>
      <c r="I14" s="357">
        <v>0</v>
      </c>
      <c r="J14" s="357">
        <v>0</v>
      </c>
      <c r="K14" s="357">
        <v>11233800</v>
      </c>
      <c r="L14" s="357">
        <v>1652800</v>
      </c>
      <c r="M14" s="357">
        <v>0</v>
      </c>
      <c r="N14" s="357">
        <v>0</v>
      </c>
      <c r="O14" s="357">
        <v>0</v>
      </c>
      <c r="P14" s="357">
        <v>0</v>
      </c>
      <c r="Q14" s="357">
        <v>0</v>
      </c>
      <c r="R14" s="623">
        <v>0</v>
      </c>
      <c r="S14" s="635">
        <f t="shared" si="0"/>
        <v>12886600</v>
      </c>
    </row>
    <row r="15" spans="1:19" ht="24" customHeight="1" x14ac:dyDescent="0.25">
      <c r="A15" s="634" t="s">
        <v>26</v>
      </c>
      <c r="B15" s="356" t="s">
        <v>352</v>
      </c>
      <c r="C15" s="357">
        <v>0</v>
      </c>
      <c r="D15" s="357">
        <v>0</v>
      </c>
      <c r="E15" s="357">
        <v>0</v>
      </c>
      <c r="F15" s="357">
        <v>0</v>
      </c>
      <c r="G15" s="357">
        <v>0</v>
      </c>
      <c r="H15" s="357">
        <v>988528</v>
      </c>
      <c r="I15" s="357">
        <v>9075602</v>
      </c>
      <c r="J15" s="357">
        <v>1536000</v>
      </c>
      <c r="K15" s="357">
        <v>0</v>
      </c>
      <c r="L15" s="357">
        <v>0</v>
      </c>
      <c r="M15" s="357">
        <v>0</v>
      </c>
      <c r="N15" s="357">
        <v>0</v>
      </c>
      <c r="O15" s="357">
        <v>0</v>
      </c>
      <c r="P15" s="357">
        <v>0</v>
      </c>
      <c r="Q15" s="357">
        <v>0</v>
      </c>
      <c r="R15" s="623">
        <v>0</v>
      </c>
      <c r="S15" s="635">
        <f t="shared" si="0"/>
        <v>11600130</v>
      </c>
    </row>
    <row r="16" spans="1:19" ht="39.75" customHeight="1" x14ac:dyDescent="0.25">
      <c r="A16" s="634" t="s">
        <v>27</v>
      </c>
      <c r="B16" s="358" t="s">
        <v>353</v>
      </c>
      <c r="C16" s="359">
        <v>0</v>
      </c>
      <c r="D16" s="359">
        <v>0</v>
      </c>
      <c r="E16" s="359">
        <v>0</v>
      </c>
      <c r="F16" s="359">
        <v>23713033</v>
      </c>
      <c r="G16" s="359">
        <v>0</v>
      </c>
      <c r="H16" s="359">
        <v>988528</v>
      </c>
      <c r="I16" s="359">
        <v>9075602</v>
      </c>
      <c r="J16" s="359">
        <v>1536000</v>
      </c>
      <c r="K16" s="359">
        <v>11233800</v>
      </c>
      <c r="L16" s="359">
        <v>1652800</v>
      </c>
      <c r="M16" s="359">
        <v>0</v>
      </c>
      <c r="N16" s="359">
        <v>511630</v>
      </c>
      <c r="O16" s="359">
        <v>0</v>
      </c>
      <c r="P16" s="359">
        <v>0</v>
      </c>
      <c r="Q16" s="359">
        <v>0</v>
      </c>
      <c r="R16" s="625">
        <v>0</v>
      </c>
      <c r="S16" s="635">
        <f t="shared" si="0"/>
        <v>48711393</v>
      </c>
    </row>
    <row r="17" spans="1:19" ht="47.25" x14ac:dyDescent="0.25">
      <c r="A17" s="634" t="s">
        <v>29</v>
      </c>
      <c r="B17" s="356" t="s">
        <v>354</v>
      </c>
      <c r="C17" s="357">
        <v>0</v>
      </c>
      <c r="D17" s="357">
        <v>0</v>
      </c>
      <c r="E17" s="357">
        <v>0</v>
      </c>
      <c r="F17" s="357">
        <v>0</v>
      </c>
      <c r="G17" s="357">
        <v>0</v>
      </c>
      <c r="H17" s="357">
        <v>0</v>
      </c>
      <c r="I17" s="357">
        <v>0</v>
      </c>
      <c r="J17" s="357">
        <v>9887965</v>
      </c>
      <c r="K17" s="357">
        <v>0</v>
      </c>
      <c r="L17" s="357">
        <v>0</v>
      </c>
      <c r="M17" s="357">
        <v>0</v>
      </c>
      <c r="N17" s="357">
        <v>0</v>
      </c>
      <c r="O17" s="357">
        <v>0</v>
      </c>
      <c r="P17" s="357">
        <v>0</v>
      </c>
      <c r="Q17" s="357">
        <v>0</v>
      </c>
      <c r="R17" s="623">
        <v>0</v>
      </c>
      <c r="S17" s="635">
        <f t="shared" si="0"/>
        <v>9887965</v>
      </c>
    </row>
    <row r="18" spans="1:19" ht="31.5" x14ac:dyDescent="0.25">
      <c r="A18" s="634" t="s">
        <v>31</v>
      </c>
      <c r="B18" s="356" t="s">
        <v>355</v>
      </c>
      <c r="C18" s="357">
        <v>0</v>
      </c>
      <c r="D18" s="357">
        <v>0</v>
      </c>
      <c r="E18" s="357">
        <v>0</v>
      </c>
      <c r="F18" s="357">
        <v>0</v>
      </c>
      <c r="G18" s="357">
        <v>0</v>
      </c>
      <c r="H18" s="357">
        <v>0</v>
      </c>
      <c r="I18" s="357">
        <v>0</v>
      </c>
      <c r="J18" s="357">
        <v>9887965</v>
      </c>
      <c r="K18" s="357">
        <v>0</v>
      </c>
      <c r="L18" s="357">
        <v>0</v>
      </c>
      <c r="M18" s="357">
        <v>0</v>
      </c>
      <c r="N18" s="357">
        <v>0</v>
      </c>
      <c r="O18" s="357">
        <v>0</v>
      </c>
      <c r="P18" s="357">
        <v>0</v>
      </c>
      <c r="Q18" s="357">
        <v>0</v>
      </c>
      <c r="R18" s="623">
        <v>0</v>
      </c>
      <c r="S18" s="635">
        <f t="shared" si="0"/>
        <v>9887965</v>
      </c>
    </row>
    <row r="19" spans="1:19" ht="47.25" x14ac:dyDescent="0.25">
      <c r="A19" s="634" t="s">
        <v>32</v>
      </c>
      <c r="B19" s="358" t="s">
        <v>356</v>
      </c>
      <c r="C19" s="359">
        <v>0</v>
      </c>
      <c r="D19" s="359">
        <v>0</v>
      </c>
      <c r="E19" s="359">
        <v>0</v>
      </c>
      <c r="F19" s="359">
        <v>0</v>
      </c>
      <c r="G19" s="359">
        <v>0</v>
      </c>
      <c r="H19" s="359">
        <v>0</v>
      </c>
      <c r="I19" s="359">
        <v>0</v>
      </c>
      <c r="J19" s="359">
        <v>9887965</v>
      </c>
      <c r="K19" s="359">
        <v>0</v>
      </c>
      <c r="L19" s="359">
        <v>0</v>
      </c>
      <c r="M19" s="359">
        <v>0</v>
      </c>
      <c r="N19" s="359">
        <v>0</v>
      </c>
      <c r="O19" s="359">
        <v>0</v>
      </c>
      <c r="P19" s="359">
        <v>0</v>
      </c>
      <c r="Q19" s="359">
        <v>0</v>
      </c>
      <c r="R19" s="625">
        <v>0</v>
      </c>
      <c r="S19" s="635">
        <f t="shared" si="0"/>
        <v>9887965</v>
      </c>
    </row>
    <row r="20" spans="1:19" ht="21.75" customHeight="1" x14ac:dyDescent="0.25">
      <c r="A20" s="634" t="s">
        <v>34</v>
      </c>
      <c r="B20" s="356" t="s">
        <v>357</v>
      </c>
      <c r="C20" s="357">
        <v>0</v>
      </c>
      <c r="D20" s="357">
        <v>0</v>
      </c>
      <c r="E20" s="357">
        <v>0</v>
      </c>
      <c r="F20" s="357">
        <v>0</v>
      </c>
      <c r="G20" s="357">
        <v>0</v>
      </c>
      <c r="H20" s="357">
        <v>0</v>
      </c>
      <c r="I20" s="357">
        <v>0</v>
      </c>
      <c r="J20" s="357">
        <v>0</v>
      </c>
      <c r="K20" s="357">
        <v>0</v>
      </c>
      <c r="L20" s="357">
        <v>0</v>
      </c>
      <c r="M20" s="357">
        <v>0</v>
      </c>
      <c r="N20" s="357">
        <v>0</v>
      </c>
      <c r="O20" s="357">
        <v>0</v>
      </c>
      <c r="P20" s="357">
        <v>0</v>
      </c>
      <c r="Q20" s="357">
        <v>0</v>
      </c>
      <c r="R20" s="623">
        <v>610066</v>
      </c>
      <c r="S20" s="635">
        <f t="shared" si="0"/>
        <v>610066</v>
      </c>
    </row>
    <row r="21" spans="1:19" ht="31.5" x14ac:dyDescent="0.25">
      <c r="A21" s="634" t="s">
        <v>36</v>
      </c>
      <c r="B21" s="356" t="s">
        <v>358</v>
      </c>
      <c r="C21" s="357">
        <v>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0</v>
      </c>
      <c r="L21" s="357">
        <v>0</v>
      </c>
      <c r="M21" s="357">
        <v>0</v>
      </c>
      <c r="N21" s="357">
        <v>0</v>
      </c>
      <c r="O21" s="357">
        <v>0</v>
      </c>
      <c r="P21" s="357">
        <v>0</v>
      </c>
      <c r="Q21" s="357">
        <v>0</v>
      </c>
      <c r="R21" s="623">
        <v>610066</v>
      </c>
      <c r="S21" s="635">
        <f t="shared" si="0"/>
        <v>610066</v>
      </c>
    </row>
    <row r="22" spans="1:19" ht="31.5" x14ac:dyDescent="0.25">
      <c r="A22" s="634" t="s">
        <v>38</v>
      </c>
      <c r="B22" s="356" t="s">
        <v>359</v>
      </c>
      <c r="C22" s="357">
        <v>0</v>
      </c>
      <c r="D22" s="357">
        <v>0</v>
      </c>
      <c r="E22" s="357">
        <v>0</v>
      </c>
      <c r="F22" s="357">
        <v>0</v>
      </c>
      <c r="G22" s="357">
        <v>0</v>
      </c>
      <c r="H22" s="357">
        <v>0</v>
      </c>
      <c r="I22" s="357">
        <v>0</v>
      </c>
      <c r="J22" s="357">
        <v>0</v>
      </c>
      <c r="K22" s="357">
        <v>0</v>
      </c>
      <c r="L22" s="357">
        <v>0</v>
      </c>
      <c r="M22" s="357">
        <v>0</v>
      </c>
      <c r="N22" s="357">
        <v>0</v>
      </c>
      <c r="O22" s="357">
        <v>0</v>
      </c>
      <c r="P22" s="357">
        <v>0</v>
      </c>
      <c r="Q22" s="357">
        <v>0</v>
      </c>
      <c r="R22" s="623">
        <v>11837030</v>
      </c>
      <c r="S22" s="635">
        <f t="shared" si="0"/>
        <v>11837030</v>
      </c>
    </row>
    <row r="23" spans="1:19" ht="47.25" x14ac:dyDescent="0.25">
      <c r="A23" s="634" t="s">
        <v>40</v>
      </c>
      <c r="B23" s="356" t="s">
        <v>360</v>
      </c>
      <c r="C23" s="357">
        <v>0</v>
      </c>
      <c r="D23" s="357">
        <v>0</v>
      </c>
      <c r="E23" s="357">
        <v>0</v>
      </c>
      <c r="F23" s="357">
        <v>0</v>
      </c>
      <c r="G23" s="357">
        <v>0</v>
      </c>
      <c r="H23" s="357">
        <v>0</v>
      </c>
      <c r="I23" s="357">
        <v>0</v>
      </c>
      <c r="J23" s="357">
        <v>0</v>
      </c>
      <c r="K23" s="357">
        <v>0</v>
      </c>
      <c r="L23" s="357">
        <v>0</v>
      </c>
      <c r="M23" s="357">
        <v>0</v>
      </c>
      <c r="N23" s="357">
        <v>0</v>
      </c>
      <c r="O23" s="357">
        <v>0</v>
      </c>
      <c r="P23" s="357">
        <v>0</v>
      </c>
      <c r="Q23" s="357">
        <v>0</v>
      </c>
      <c r="R23" s="623">
        <v>11837030</v>
      </c>
      <c r="S23" s="635">
        <f t="shared" si="0"/>
        <v>11837030</v>
      </c>
    </row>
    <row r="24" spans="1:19" ht="31.5" x14ac:dyDescent="0.25">
      <c r="A24" s="634" t="s">
        <v>42</v>
      </c>
      <c r="B24" s="356" t="s">
        <v>361</v>
      </c>
      <c r="C24" s="357">
        <v>0</v>
      </c>
      <c r="D24" s="357">
        <v>0</v>
      </c>
      <c r="E24" s="357">
        <v>0</v>
      </c>
      <c r="F24" s="357">
        <v>0</v>
      </c>
      <c r="G24" s="357">
        <v>0</v>
      </c>
      <c r="H24" s="357">
        <v>0</v>
      </c>
      <c r="I24" s="357">
        <v>0</v>
      </c>
      <c r="J24" s="357">
        <v>0</v>
      </c>
      <c r="K24" s="357">
        <v>0</v>
      </c>
      <c r="L24" s="357">
        <v>0</v>
      </c>
      <c r="M24" s="357">
        <v>0</v>
      </c>
      <c r="N24" s="357">
        <v>0</v>
      </c>
      <c r="O24" s="357">
        <v>0</v>
      </c>
      <c r="P24" s="357">
        <v>0</v>
      </c>
      <c r="Q24" s="357">
        <v>0</v>
      </c>
      <c r="R24" s="623">
        <v>11837030</v>
      </c>
      <c r="S24" s="635">
        <f t="shared" si="0"/>
        <v>11837030</v>
      </c>
    </row>
    <row r="25" spans="1:19" ht="31.5" x14ac:dyDescent="0.25">
      <c r="A25" s="634" t="s">
        <v>44</v>
      </c>
      <c r="B25" s="356" t="s">
        <v>362</v>
      </c>
      <c r="C25" s="357">
        <v>0</v>
      </c>
      <c r="D25" s="357">
        <v>0</v>
      </c>
      <c r="E25" s="357">
        <v>0</v>
      </c>
      <c r="F25" s="357">
        <v>0</v>
      </c>
      <c r="G25" s="357">
        <v>0</v>
      </c>
      <c r="H25" s="357">
        <v>0</v>
      </c>
      <c r="I25" s="357">
        <v>0</v>
      </c>
      <c r="J25" s="357">
        <v>0</v>
      </c>
      <c r="K25" s="357">
        <v>0</v>
      </c>
      <c r="L25" s="357">
        <v>0</v>
      </c>
      <c r="M25" s="357">
        <v>0</v>
      </c>
      <c r="N25" s="357">
        <v>0</v>
      </c>
      <c r="O25" s="357">
        <v>0</v>
      </c>
      <c r="P25" s="357">
        <v>0</v>
      </c>
      <c r="Q25" s="357">
        <v>0</v>
      </c>
      <c r="R25" s="623">
        <v>110871</v>
      </c>
      <c r="S25" s="635">
        <f t="shared" si="0"/>
        <v>110871</v>
      </c>
    </row>
    <row r="26" spans="1:19" ht="18.75" customHeight="1" x14ac:dyDescent="0.25">
      <c r="A26" s="634" t="s">
        <v>45</v>
      </c>
      <c r="B26" s="356" t="s">
        <v>363</v>
      </c>
      <c r="C26" s="357">
        <v>0</v>
      </c>
      <c r="D26" s="357">
        <v>0</v>
      </c>
      <c r="E26" s="357">
        <v>0</v>
      </c>
      <c r="F26" s="357">
        <v>0</v>
      </c>
      <c r="G26" s="357">
        <v>0</v>
      </c>
      <c r="H26" s="357">
        <v>0</v>
      </c>
      <c r="I26" s="357">
        <v>0</v>
      </c>
      <c r="J26" s="357">
        <v>0</v>
      </c>
      <c r="K26" s="357">
        <v>0</v>
      </c>
      <c r="L26" s="357">
        <v>0</v>
      </c>
      <c r="M26" s="357">
        <v>0</v>
      </c>
      <c r="N26" s="357">
        <v>0</v>
      </c>
      <c r="O26" s="357">
        <v>0</v>
      </c>
      <c r="P26" s="357">
        <v>0</v>
      </c>
      <c r="Q26" s="357">
        <v>0</v>
      </c>
      <c r="R26" s="623">
        <v>5119</v>
      </c>
      <c r="S26" s="635">
        <f t="shared" si="0"/>
        <v>5119</v>
      </c>
    </row>
    <row r="27" spans="1:19" ht="18.75" customHeight="1" x14ac:dyDescent="0.25">
      <c r="A27" s="634" t="s">
        <v>47</v>
      </c>
      <c r="B27" s="356" t="s">
        <v>364</v>
      </c>
      <c r="C27" s="357">
        <v>0</v>
      </c>
      <c r="D27" s="357">
        <v>0</v>
      </c>
      <c r="E27" s="357">
        <v>0</v>
      </c>
      <c r="F27" s="357">
        <v>0</v>
      </c>
      <c r="G27" s="357">
        <v>0</v>
      </c>
      <c r="H27" s="357">
        <v>0</v>
      </c>
      <c r="I27" s="357">
        <v>0</v>
      </c>
      <c r="J27" s="357">
        <v>0</v>
      </c>
      <c r="K27" s="357">
        <v>0</v>
      </c>
      <c r="L27" s="357">
        <v>0</v>
      </c>
      <c r="M27" s="357">
        <v>0</v>
      </c>
      <c r="N27" s="357">
        <v>0</v>
      </c>
      <c r="O27" s="357">
        <v>0</v>
      </c>
      <c r="P27" s="357">
        <v>0</v>
      </c>
      <c r="Q27" s="357">
        <v>0</v>
      </c>
      <c r="R27" s="623">
        <v>22958</v>
      </c>
      <c r="S27" s="635">
        <f t="shared" si="0"/>
        <v>22958</v>
      </c>
    </row>
    <row r="28" spans="1:19" ht="31.5" x14ac:dyDescent="0.25">
      <c r="A28" s="634" t="s">
        <v>49</v>
      </c>
      <c r="B28" s="358" t="s">
        <v>365</v>
      </c>
      <c r="C28" s="359">
        <v>0</v>
      </c>
      <c r="D28" s="359">
        <v>0</v>
      </c>
      <c r="E28" s="359">
        <v>0</v>
      </c>
      <c r="F28" s="359">
        <v>0</v>
      </c>
      <c r="G28" s="359">
        <v>0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>
        <v>0</v>
      </c>
      <c r="O28" s="359">
        <v>0</v>
      </c>
      <c r="P28" s="359">
        <v>0</v>
      </c>
      <c r="Q28" s="359">
        <v>0</v>
      </c>
      <c r="R28" s="625">
        <v>12557967</v>
      </c>
      <c r="S28" s="635">
        <f t="shared" si="0"/>
        <v>12557967</v>
      </c>
    </row>
    <row r="29" spans="1:19" ht="23.25" customHeight="1" x14ac:dyDescent="0.25">
      <c r="A29" s="634" t="s">
        <v>51</v>
      </c>
      <c r="B29" s="356" t="s">
        <v>366</v>
      </c>
      <c r="C29" s="357">
        <v>7500</v>
      </c>
      <c r="D29" s="357">
        <v>93800</v>
      </c>
      <c r="E29" s="357">
        <v>267953</v>
      </c>
      <c r="F29" s="357">
        <v>0</v>
      </c>
      <c r="G29" s="357">
        <v>0</v>
      </c>
      <c r="H29" s="357">
        <v>0</v>
      </c>
      <c r="I29" s="357">
        <v>0</v>
      </c>
      <c r="J29" s="357">
        <v>2465702</v>
      </c>
      <c r="K29" s="357">
        <v>0</v>
      </c>
      <c r="L29" s="357">
        <v>0</v>
      </c>
      <c r="M29" s="357">
        <v>0</v>
      </c>
      <c r="N29" s="357">
        <v>0</v>
      </c>
      <c r="O29" s="357">
        <v>0</v>
      </c>
      <c r="P29" s="357">
        <v>0</v>
      </c>
      <c r="Q29" s="357">
        <v>0</v>
      </c>
      <c r="R29" s="623">
        <v>0</v>
      </c>
      <c r="S29" s="635">
        <f t="shared" si="0"/>
        <v>2834955</v>
      </c>
    </row>
    <row r="30" spans="1:19" ht="31.5" x14ac:dyDescent="0.25">
      <c r="A30" s="634" t="s">
        <v>53</v>
      </c>
      <c r="B30" s="356" t="s">
        <v>367</v>
      </c>
      <c r="C30" s="357">
        <v>0</v>
      </c>
      <c r="D30" s="357">
        <v>8400</v>
      </c>
      <c r="E30" s="357">
        <v>267953</v>
      </c>
      <c r="F30" s="357">
        <v>0</v>
      </c>
      <c r="G30" s="357">
        <v>0</v>
      </c>
      <c r="H30" s="357">
        <v>0</v>
      </c>
      <c r="I30" s="357">
        <v>0</v>
      </c>
      <c r="J30" s="357">
        <v>29563</v>
      </c>
      <c r="K30" s="357">
        <v>0</v>
      </c>
      <c r="L30" s="357">
        <v>0</v>
      </c>
      <c r="M30" s="357">
        <v>0</v>
      </c>
      <c r="N30" s="357">
        <v>0</v>
      </c>
      <c r="O30" s="357">
        <v>0</v>
      </c>
      <c r="P30" s="357">
        <v>0</v>
      </c>
      <c r="Q30" s="357">
        <v>0</v>
      </c>
      <c r="R30" s="623">
        <v>0</v>
      </c>
      <c r="S30" s="635">
        <f t="shared" si="0"/>
        <v>305916</v>
      </c>
    </row>
    <row r="31" spans="1:19" ht="31.5" x14ac:dyDescent="0.25">
      <c r="A31" s="634" t="s">
        <v>55</v>
      </c>
      <c r="B31" s="356" t="s">
        <v>368</v>
      </c>
      <c r="C31" s="357">
        <v>0</v>
      </c>
      <c r="D31" s="357">
        <v>0</v>
      </c>
      <c r="E31" s="357">
        <v>28514</v>
      </c>
      <c r="F31" s="357">
        <v>0</v>
      </c>
      <c r="G31" s="357">
        <v>0</v>
      </c>
      <c r="H31" s="357">
        <v>0</v>
      </c>
      <c r="I31" s="357">
        <v>0</v>
      </c>
      <c r="J31" s="357">
        <v>679980</v>
      </c>
      <c r="K31" s="357">
        <v>0</v>
      </c>
      <c r="L31" s="357">
        <v>0</v>
      </c>
      <c r="M31" s="357">
        <v>0</v>
      </c>
      <c r="N31" s="357">
        <v>0</v>
      </c>
      <c r="O31" s="357">
        <v>0</v>
      </c>
      <c r="P31" s="357">
        <v>0</v>
      </c>
      <c r="Q31" s="357">
        <v>0</v>
      </c>
      <c r="R31" s="623">
        <v>0</v>
      </c>
      <c r="S31" s="635">
        <f t="shared" si="0"/>
        <v>708494</v>
      </c>
    </row>
    <row r="32" spans="1:19" ht="18.75" customHeight="1" x14ac:dyDescent="0.25">
      <c r="A32" s="634" t="s">
        <v>57</v>
      </c>
      <c r="B32" s="356" t="s">
        <v>369</v>
      </c>
      <c r="C32" s="357">
        <v>0</v>
      </c>
      <c r="D32" s="357">
        <v>30000</v>
      </c>
      <c r="E32" s="357">
        <v>0</v>
      </c>
      <c r="F32" s="357">
        <v>0</v>
      </c>
      <c r="G32" s="357">
        <v>0</v>
      </c>
      <c r="H32" s="357">
        <v>0</v>
      </c>
      <c r="I32" s="357">
        <v>0</v>
      </c>
      <c r="J32" s="357">
        <v>403656</v>
      </c>
      <c r="K32" s="357">
        <v>0</v>
      </c>
      <c r="L32" s="357">
        <v>0</v>
      </c>
      <c r="M32" s="357">
        <v>0</v>
      </c>
      <c r="N32" s="357">
        <v>0</v>
      </c>
      <c r="O32" s="357">
        <v>0</v>
      </c>
      <c r="P32" s="357">
        <v>0</v>
      </c>
      <c r="Q32" s="357">
        <v>0</v>
      </c>
      <c r="R32" s="623">
        <v>0</v>
      </c>
      <c r="S32" s="635">
        <f t="shared" si="0"/>
        <v>433656</v>
      </c>
    </row>
    <row r="33" spans="1:19" ht="31.5" x14ac:dyDescent="0.25">
      <c r="A33" s="634" t="s">
        <v>59</v>
      </c>
      <c r="B33" s="356" t="s">
        <v>370</v>
      </c>
      <c r="C33" s="357">
        <v>0</v>
      </c>
      <c r="D33" s="357">
        <v>0</v>
      </c>
      <c r="E33" s="357">
        <v>0</v>
      </c>
      <c r="F33" s="357">
        <v>0</v>
      </c>
      <c r="G33" s="357">
        <v>0</v>
      </c>
      <c r="H33" s="357">
        <v>0</v>
      </c>
      <c r="I33" s="357">
        <v>0</v>
      </c>
      <c r="J33" s="357">
        <v>31621</v>
      </c>
      <c r="K33" s="357">
        <v>0</v>
      </c>
      <c r="L33" s="357">
        <v>0</v>
      </c>
      <c r="M33" s="357">
        <v>0</v>
      </c>
      <c r="N33" s="357">
        <v>0</v>
      </c>
      <c r="O33" s="357">
        <v>0</v>
      </c>
      <c r="P33" s="357">
        <v>0</v>
      </c>
      <c r="Q33" s="357">
        <v>0</v>
      </c>
      <c r="R33" s="623">
        <v>0</v>
      </c>
      <c r="S33" s="635">
        <f t="shared" si="0"/>
        <v>31621</v>
      </c>
    </row>
    <row r="34" spans="1:19" ht="19.5" customHeight="1" x14ac:dyDescent="0.25">
      <c r="A34" s="634" t="s">
        <v>61</v>
      </c>
      <c r="B34" s="356" t="s">
        <v>371</v>
      </c>
      <c r="C34" s="357">
        <v>0</v>
      </c>
      <c r="D34" s="357">
        <v>0</v>
      </c>
      <c r="E34" s="357">
        <v>0</v>
      </c>
      <c r="F34" s="357">
        <v>0</v>
      </c>
      <c r="G34" s="357">
        <v>0</v>
      </c>
      <c r="H34" s="357">
        <v>0</v>
      </c>
      <c r="I34" s="357">
        <v>0</v>
      </c>
      <c r="J34" s="357">
        <v>0</v>
      </c>
      <c r="K34" s="357">
        <v>0</v>
      </c>
      <c r="L34" s="357">
        <v>0</v>
      </c>
      <c r="M34" s="357">
        <v>0</v>
      </c>
      <c r="N34" s="357">
        <v>0</v>
      </c>
      <c r="O34" s="357">
        <v>2578752</v>
      </c>
      <c r="P34" s="357">
        <v>86840</v>
      </c>
      <c r="Q34" s="357">
        <v>0</v>
      </c>
      <c r="R34" s="623">
        <v>0</v>
      </c>
      <c r="S34" s="635">
        <f t="shared" si="0"/>
        <v>2665592</v>
      </c>
    </row>
    <row r="35" spans="1:19" ht="22.5" customHeight="1" x14ac:dyDescent="0.25">
      <c r="A35" s="634" t="s">
        <v>63</v>
      </c>
      <c r="B35" s="356" t="s">
        <v>372</v>
      </c>
      <c r="C35" s="357">
        <v>0</v>
      </c>
      <c r="D35" s="357">
        <v>0</v>
      </c>
      <c r="E35" s="357">
        <v>7700</v>
      </c>
      <c r="F35" s="357">
        <v>0</v>
      </c>
      <c r="G35" s="357">
        <v>0</v>
      </c>
      <c r="H35" s="357">
        <v>0</v>
      </c>
      <c r="I35" s="357">
        <v>0</v>
      </c>
      <c r="J35" s="357">
        <v>661997</v>
      </c>
      <c r="K35" s="357">
        <v>0</v>
      </c>
      <c r="L35" s="357">
        <v>0</v>
      </c>
      <c r="M35" s="357">
        <v>0</v>
      </c>
      <c r="N35" s="357">
        <v>0</v>
      </c>
      <c r="O35" s="357">
        <v>696263</v>
      </c>
      <c r="P35" s="357">
        <v>0</v>
      </c>
      <c r="Q35" s="357">
        <v>0</v>
      </c>
      <c r="R35" s="623">
        <v>0</v>
      </c>
      <c r="S35" s="635">
        <f t="shared" si="0"/>
        <v>1365960</v>
      </c>
    </row>
    <row r="36" spans="1:19" ht="31.5" x14ac:dyDescent="0.25">
      <c r="A36" s="634" t="s">
        <v>65</v>
      </c>
      <c r="B36" s="356" t="s">
        <v>373</v>
      </c>
      <c r="C36" s="357">
        <v>16</v>
      </c>
      <c r="D36" s="357">
        <v>0</v>
      </c>
      <c r="E36" s="357">
        <v>0</v>
      </c>
      <c r="F36" s="357">
        <v>0</v>
      </c>
      <c r="G36" s="357">
        <v>0</v>
      </c>
      <c r="H36" s="357">
        <v>0</v>
      </c>
      <c r="I36" s="357">
        <v>2</v>
      </c>
      <c r="J36" s="357">
        <v>18</v>
      </c>
      <c r="K36" s="357">
        <v>0</v>
      </c>
      <c r="L36" s="357">
        <v>1</v>
      </c>
      <c r="M36" s="357">
        <v>0</v>
      </c>
      <c r="N36" s="357">
        <v>0</v>
      </c>
      <c r="O36" s="357">
        <v>0</v>
      </c>
      <c r="P36" s="357">
        <v>0</v>
      </c>
      <c r="Q36" s="357">
        <v>1</v>
      </c>
      <c r="R36" s="623">
        <v>0</v>
      </c>
      <c r="S36" s="635">
        <f t="shared" si="0"/>
        <v>38</v>
      </c>
    </row>
    <row r="37" spans="1:19" ht="31.5" x14ac:dyDescent="0.25">
      <c r="A37" s="634" t="s">
        <v>67</v>
      </c>
      <c r="B37" s="356" t="s">
        <v>374</v>
      </c>
      <c r="C37" s="357">
        <v>16</v>
      </c>
      <c r="D37" s="357">
        <v>0</v>
      </c>
      <c r="E37" s="357">
        <v>0</v>
      </c>
      <c r="F37" s="357">
        <v>0</v>
      </c>
      <c r="G37" s="357">
        <v>0</v>
      </c>
      <c r="H37" s="357">
        <v>0</v>
      </c>
      <c r="I37" s="357">
        <v>2</v>
      </c>
      <c r="J37" s="357">
        <v>18</v>
      </c>
      <c r="K37" s="357">
        <v>0</v>
      </c>
      <c r="L37" s="357">
        <v>1</v>
      </c>
      <c r="M37" s="357">
        <v>0</v>
      </c>
      <c r="N37" s="357">
        <v>0</v>
      </c>
      <c r="O37" s="357">
        <v>0</v>
      </c>
      <c r="P37" s="357">
        <v>0</v>
      </c>
      <c r="Q37" s="357">
        <v>1</v>
      </c>
      <c r="R37" s="623">
        <v>0</v>
      </c>
      <c r="S37" s="635">
        <f t="shared" si="0"/>
        <v>38</v>
      </c>
    </row>
    <row r="38" spans="1:19" ht="31.5" x14ac:dyDescent="0.25">
      <c r="A38" s="634" t="s">
        <v>69</v>
      </c>
      <c r="B38" s="356" t="s">
        <v>375</v>
      </c>
      <c r="C38" s="357">
        <v>0</v>
      </c>
      <c r="D38" s="357">
        <v>0</v>
      </c>
      <c r="E38" s="357">
        <v>0</v>
      </c>
      <c r="F38" s="357">
        <v>0</v>
      </c>
      <c r="G38" s="357">
        <v>0</v>
      </c>
      <c r="H38" s="357">
        <v>0</v>
      </c>
      <c r="I38" s="357">
        <v>0</v>
      </c>
      <c r="J38" s="357">
        <v>149998</v>
      </c>
      <c r="K38" s="357">
        <v>0</v>
      </c>
      <c r="L38" s="357">
        <v>0</v>
      </c>
      <c r="M38" s="357">
        <v>0</v>
      </c>
      <c r="N38" s="357">
        <v>0</v>
      </c>
      <c r="O38" s="357">
        <v>0</v>
      </c>
      <c r="P38" s="357">
        <v>0</v>
      </c>
      <c r="Q38" s="357">
        <v>0</v>
      </c>
      <c r="R38" s="623">
        <v>0</v>
      </c>
      <c r="S38" s="635">
        <f t="shared" si="0"/>
        <v>149998</v>
      </c>
    </row>
    <row r="39" spans="1:19" ht="21" customHeight="1" x14ac:dyDescent="0.25">
      <c r="A39" s="634" t="s">
        <v>71</v>
      </c>
      <c r="B39" s="356" t="s">
        <v>376</v>
      </c>
      <c r="C39" s="357">
        <v>0</v>
      </c>
      <c r="D39" s="357">
        <v>0</v>
      </c>
      <c r="E39" s="357">
        <v>0</v>
      </c>
      <c r="F39" s="357">
        <v>0</v>
      </c>
      <c r="G39" s="357">
        <v>0</v>
      </c>
      <c r="H39" s="357">
        <v>0</v>
      </c>
      <c r="I39" s="357">
        <v>0</v>
      </c>
      <c r="J39" s="357">
        <v>83664</v>
      </c>
      <c r="K39" s="357">
        <v>0</v>
      </c>
      <c r="L39" s="357">
        <v>0</v>
      </c>
      <c r="M39" s="357">
        <v>0</v>
      </c>
      <c r="N39" s="357">
        <v>0</v>
      </c>
      <c r="O39" s="357">
        <v>0</v>
      </c>
      <c r="P39" s="357">
        <v>0</v>
      </c>
      <c r="Q39" s="357">
        <v>0</v>
      </c>
      <c r="R39" s="623">
        <v>0</v>
      </c>
      <c r="S39" s="635">
        <f t="shared" si="0"/>
        <v>83664</v>
      </c>
    </row>
    <row r="40" spans="1:19" ht="47.25" x14ac:dyDescent="0.25">
      <c r="A40" s="634" t="s">
        <v>73</v>
      </c>
      <c r="B40" s="358" t="s">
        <v>377</v>
      </c>
      <c r="C40" s="359">
        <v>7516</v>
      </c>
      <c r="D40" s="359">
        <v>123800</v>
      </c>
      <c r="E40" s="359">
        <v>304167</v>
      </c>
      <c r="F40" s="359">
        <v>0</v>
      </c>
      <c r="G40" s="359">
        <v>0</v>
      </c>
      <c r="H40" s="359">
        <v>0</v>
      </c>
      <c r="I40" s="359">
        <v>2</v>
      </c>
      <c r="J40" s="359">
        <v>4361351</v>
      </c>
      <c r="K40" s="359">
        <v>0</v>
      </c>
      <c r="L40" s="359">
        <v>1</v>
      </c>
      <c r="M40" s="359">
        <v>0</v>
      </c>
      <c r="N40" s="359">
        <v>0</v>
      </c>
      <c r="O40" s="359">
        <v>3275015</v>
      </c>
      <c r="P40" s="359">
        <v>86840</v>
      </c>
      <c r="Q40" s="359">
        <v>1</v>
      </c>
      <c r="R40" s="625">
        <v>0</v>
      </c>
      <c r="S40" s="635">
        <f t="shared" si="0"/>
        <v>8158693</v>
      </c>
    </row>
    <row r="41" spans="1:19" ht="19.5" customHeight="1" x14ac:dyDescent="0.25">
      <c r="A41" s="634" t="s">
        <v>196</v>
      </c>
      <c r="B41" s="356" t="s">
        <v>378</v>
      </c>
      <c r="C41" s="357">
        <v>0</v>
      </c>
      <c r="D41" s="357">
        <v>0</v>
      </c>
      <c r="E41" s="357">
        <v>0</v>
      </c>
      <c r="F41" s="357">
        <v>0</v>
      </c>
      <c r="G41" s="357">
        <v>0</v>
      </c>
      <c r="H41" s="357">
        <v>0</v>
      </c>
      <c r="I41" s="357">
        <v>0</v>
      </c>
      <c r="J41" s="357">
        <v>51181</v>
      </c>
      <c r="K41" s="357">
        <v>0</v>
      </c>
      <c r="L41" s="357">
        <v>0</v>
      </c>
      <c r="M41" s="357">
        <v>0</v>
      </c>
      <c r="N41" s="357">
        <v>0</v>
      </c>
      <c r="O41" s="357">
        <v>0</v>
      </c>
      <c r="P41" s="357">
        <v>0</v>
      </c>
      <c r="Q41" s="357">
        <v>0</v>
      </c>
      <c r="R41" s="623">
        <v>0</v>
      </c>
      <c r="S41" s="635">
        <f t="shared" si="0"/>
        <v>51181</v>
      </c>
    </row>
    <row r="42" spans="1:19" ht="31.5" x14ac:dyDescent="0.25">
      <c r="A42" s="634" t="s">
        <v>458</v>
      </c>
      <c r="B42" s="358" t="s">
        <v>379</v>
      </c>
      <c r="C42" s="359">
        <v>0</v>
      </c>
      <c r="D42" s="359">
        <v>0</v>
      </c>
      <c r="E42" s="359">
        <v>0</v>
      </c>
      <c r="F42" s="359">
        <v>0</v>
      </c>
      <c r="G42" s="359">
        <v>0</v>
      </c>
      <c r="H42" s="359">
        <v>0</v>
      </c>
      <c r="I42" s="359">
        <v>0</v>
      </c>
      <c r="J42" s="359">
        <v>51181</v>
      </c>
      <c r="K42" s="359">
        <v>0</v>
      </c>
      <c r="L42" s="359">
        <v>0</v>
      </c>
      <c r="M42" s="359">
        <v>0</v>
      </c>
      <c r="N42" s="359">
        <v>0</v>
      </c>
      <c r="O42" s="359">
        <v>0</v>
      </c>
      <c r="P42" s="359">
        <v>0</v>
      </c>
      <c r="Q42" s="359">
        <v>0</v>
      </c>
      <c r="R42" s="625">
        <v>0</v>
      </c>
      <c r="S42" s="635">
        <f t="shared" si="0"/>
        <v>51181</v>
      </c>
    </row>
    <row r="43" spans="1:19" ht="31.5" x14ac:dyDescent="0.25">
      <c r="A43" s="634" t="s">
        <v>459</v>
      </c>
      <c r="B43" s="356" t="s">
        <v>380</v>
      </c>
      <c r="C43" s="357">
        <v>0</v>
      </c>
      <c r="D43" s="357">
        <v>0</v>
      </c>
      <c r="E43" s="357">
        <v>0</v>
      </c>
      <c r="F43" s="357">
        <v>0</v>
      </c>
      <c r="G43" s="357">
        <v>0</v>
      </c>
      <c r="H43" s="357">
        <v>0</v>
      </c>
      <c r="I43" s="357">
        <v>0</v>
      </c>
      <c r="J43" s="357">
        <v>150000</v>
      </c>
      <c r="K43" s="357">
        <v>0</v>
      </c>
      <c r="L43" s="357">
        <v>0</v>
      </c>
      <c r="M43" s="357">
        <v>157715</v>
      </c>
      <c r="N43" s="357">
        <v>0</v>
      </c>
      <c r="O43" s="357">
        <v>0</v>
      </c>
      <c r="P43" s="357">
        <v>0</v>
      </c>
      <c r="Q43" s="357">
        <v>0</v>
      </c>
      <c r="R43" s="623">
        <v>0</v>
      </c>
      <c r="S43" s="635">
        <f t="shared" si="0"/>
        <v>307715</v>
      </c>
    </row>
    <row r="44" spans="1:19" ht="25.5" customHeight="1" x14ac:dyDescent="0.25">
      <c r="A44" s="634" t="s">
        <v>460</v>
      </c>
      <c r="B44" s="356" t="s">
        <v>381</v>
      </c>
      <c r="C44" s="357">
        <v>0</v>
      </c>
      <c r="D44" s="357">
        <v>0</v>
      </c>
      <c r="E44" s="357">
        <v>0</v>
      </c>
      <c r="F44" s="357">
        <v>0</v>
      </c>
      <c r="G44" s="357">
        <v>0</v>
      </c>
      <c r="H44" s="357">
        <v>0</v>
      </c>
      <c r="I44" s="357">
        <v>0</v>
      </c>
      <c r="J44" s="357">
        <v>150000</v>
      </c>
      <c r="K44" s="357">
        <v>0</v>
      </c>
      <c r="L44" s="357">
        <v>0</v>
      </c>
      <c r="M44" s="357">
        <v>157715</v>
      </c>
      <c r="N44" s="357">
        <v>0</v>
      </c>
      <c r="O44" s="357">
        <v>0</v>
      </c>
      <c r="P44" s="357">
        <v>0</v>
      </c>
      <c r="Q44" s="357">
        <v>0</v>
      </c>
      <c r="R44" s="623">
        <v>0</v>
      </c>
      <c r="S44" s="635">
        <f t="shared" si="0"/>
        <v>307715</v>
      </c>
    </row>
    <row r="45" spans="1:19" ht="31.5" x14ac:dyDescent="0.25">
      <c r="A45" s="634" t="s">
        <v>461</v>
      </c>
      <c r="B45" s="358" t="s">
        <v>382</v>
      </c>
      <c r="C45" s="359">
        <v>0</v>
      </c>
      <c r="D45" s="359">
        <v>0</v>
      </c>
      <c r="E45" s="359">
        <v>0</v>
      </c>
      <c r="F45" s="359">
        <v>0</v>
      </c>
      <c r="G45" s="359">
        <v>0</v>
      </c>
      <c r="H45" s="359">
        <v>0</v>
      </c>
      <c r="I45" s="359">
        <v>0</v>
      </c>
      <c r="J45" s="359">
        <v>150000</v>
      </c>
      <c r="K45" s="359">
        <v>0</v>
      </c>
      <c r="L45" s="359">
        <v>0</v>
      </c>
      <c r="M45" s="359">
        <v>157715</v>
      </c>
      <c r="N45" s="359">
        <v>0</v>
      </c>
      <c r="O45" s="359">
        <v>0</v>
      </c>
      <c r="P45" s="359">
        <v>0</v>
      </c>
      <c r="Q45" s="359">
        <v>0</v>
      </c>
      <c r="R45" s="625">
        <v>0</v>
      </c>
      <c r="S45" s="635">
        <f t="shared" si="0"/>
        <v>307715</v>
      </c>
    </row>
    <row r="46" spans="1:19" ht="47.25" x14ac:dyDescent="0.25">
      <c r="A46" s="634" t="s">
        <v>462</v>
      </c>
      <c r="B46" s="358" t="s">
        <v>383</v>
      </c>
      <c r="C46" s="359">
        <v>7516</v>
      </c>
      <c r="D46" s="359">
        <v>123800</v>
      </c>
      <c r="E46" s="359">
        <v>304167</v>
      </c>
      <c r="F46" s="359">
        <v>23713033</v>
      </c>
      <c r="G46" s="359">
        <v>0</v>
      </c>
      <c r="H46" s="359">
        <v>988528</v>
      </c>
      <c r="I46" s="359">
        <v>9075604</v>
      </c>
      <c r="J46" s="359">
        <v>15986497</v>
      </c>
      <c r="K46" s="359">
        <v>11233800</v>
      </c>
      <c r="L46" s="359">
        <v>1652801</v>
      </c>
      <c r="M46" s="359">
        <v>157715</v>
      </c>
      <c r="N46" s="359">
        <v>511630</v>
      </c>
      <c r="O46" s="359">
        <v>3275015</v>
      </c>
      <c r="P46" s="359">
        <v>86840</v>
      </c>
      <c r="Q46" s="359">
        <v>1</v>
      </c>
      <c r="R46" s="625">
        <v>12557967</v>
      </c>
      <c r="S46" s="635">
        <f t="shared" si="0"/>
        <v>79674914</v>
      </c>
    </row>
    <row r="47" spans="1:19" ht="31.5" x14ac:dyDescent="0.25">
      <c r="A47" s="634" t="s">
        <v>463</v>
      </c>
      <c r="B47" s="356" t="s">
        <v>384</v>
      </c>
      <c r="C47" s="357">
        <v>0</v>
      </c>
      <c r="D47" s="357">
        <v>0</v>
      </c>
      <c r="E47" s="357">
        <v>0</v>
      </c>
      <c r="F47" s="357">
        <v>0</v>
      </c>
      <c r="G47" s="357">
        <v>36092723</v>
      </c>
      <c r="H47" s="357">
        <v>0</v>
      </c>
      <c r="I47" s="357">
        <v>0</v>
      </c>
      <c r="J47" s="357">
        <v>0</v>
      </c>
      <c r="K47" s="357">
        <v>0</v>
      </c>
      <c r="L47" s="357">
        <v>0</v>
      </c>
      <c r="M47" s="357">
        <v>0</v>
      </c>
      <c r="N47" s="357">
        <v>0</v>
      </c>
      <c r="O47" s="357">
        <v>0</v>
      </c>
      <c r="P47" s="357">
        <v>0</v>
      </c>
      <c r="Q47" s="357">
        <v>0</v>
      </c>
      <c r="R47" s="623">
        <v>0</v>
      </c>
      <c r="S47" s="635">
        <f t="shared" si="0"/>
        <v>36092723</v>
      </c>
    </row>
    <row r="48" spans="1:19" ht="23.25" customHeight="1" x14ac:dyDescent="0.25">
      <c r="A48" s="634" t="s">
        <v>464</v>
      </c>
      <c r="B48" s="356" t="s">
        <v>385</v>
      </c>
      <c r="C48" s="357">
        <v>0</v>
      </c>
      <c r="D48" s="357">
        <v>0</v>
      </c>
      <c r="E48" s="357">
        <v>0</v>
      </c>
      <c r="F48" s="357">
        <v>0</v>
      </c>
      <c r="G48" s="357">
        <v>36092723</v>
      </c>
      <c r="H48" s="357">
        <v>0</v>
      </c>
      <c r="I48" s="357">
        <v>0</v>
      </c>
      <c r="J48" s="357">
        <v>0</v>
      </c>
      <c r="K48" s="357">
        <v>0</v>
      </c>
      <c r="L48" s="357">
        <v>0</v>
      </c>
      <c r="M48" s="357">
        <v>0</v>
      </c>
      <c r="N48" s="357">
        <v>0</v>
      </c>
      <c r="O48" s="357">
        <v>0</v>
      </c>
      <c r="P48" s="357">
        <v>0</v>
      </c>
      <c r="Q48" s="357">
        <v>0</v>
      </c>
      <c r="R48" s="623">
        <v>0</v>
      </c>
      <c r="S48" s="635">
        <f t="shared" si="0"/>
        <v>36092723</v>
      </c>
    </row>
    <row r="49" spans="1:19" ht="31.5" x14ac:dyDescent="0.25">
      <c r="A49" s="634" t="s">
        <v>465</v>
      </c>
      <c r="B49" s="356" t="s">
        <v>386</v>
      </c>
      <c r="C49" s="357">
        <v>0</v>
      </c>
      <c r="D49" s="357">
        <v>0</v>
      </c>
      <c r="E49" s="357">
        <v>0</v>
      </c>
      <c r="F49" s="357">
        <v>1135982</v>
      </c>
      <c r="G49" s="357">
        <v>0</v>
      </c>
      <c r="H49" s="357">
        <v>0</v>
      </c>
      <c r="I49" s="357">
        <v>0</v>
      </c>
      <c r="J49" s="357">
        <v>0</v>
      </c>
      <c r="K49" s="357">
        <v>0</v>
      </c>
      <c r="L49" s="357">
        <v>0</v>
      </c>
      <c r="M49" s="357">
        <v>0</v>
      </c>
      <c r="N49" s="357">
        <v>0</v>
      </c>
      <c r="O49" s="357">
        <v>0</v>
      </c>
      <c r="P49" s="357">
        <v>0</v>
      </c>
      <c r="Q49" s="357">
        <v>0</v>
      </c>
      <c r="R49" s="623">
        <v>0</v>
      </c>
      <c r="S49" s="635">
        <f t="shared" si="0"/>
        <v>1135982</v>
      </c>
    </row>
    <row r="50" spans="1:19" ht="31.5" x14ac:dyDescent="0.25">
      <c r="A50" s="634" t="s">
        <v>466</v>
      </c>
      <c r="B50" s="356" t="s">
        <v>387</v>
      </c>
      <c r="C50" s="357">
        <v>0</v>
      </c>
      <c r="D50" s="357">
        <v>0</v>
      </c>
      <c r="E50" s="357">
        <v>0</v>
      </c>
      <c r="F50" s="357">
        <v>1135982</v>
      </c>
      <c r="G50" s="357">
        <v>36092723</v>
      </c>
      <c r="H50" s="357">
        <v>0</v>
      </c>
      <c r="I50" s="357">
        <v>0</v>
      </c>
      <c r="J50" s="357">
        <v>0</v>
      </c>
      <c r="K50" s="357">
        <v>0</v>
      </c>
      <c r="L50" s="357">
        <v>0</v>
      </c>
      <c r="M50" s="357">
        <v>0</v>
      </c>
      <c r="N50" s="357">
        <v>0</v>
      </c>
      <c r="O50" s="357">
        <v>0</v>
      </c>
      <c r="P50" s="357">
        <v>0</v>
      </c>
      <c r="Q50" s="357">
        <v>0</v>
      </c>
      <c r="R50" s="623">
        <v>0</v>
      </c>
      <c r="S50" s="635">
        <f t="shared" si="0"/>
        <v>37228705</v>
      </c>
    </row>
    <row r="51" spans="1:19" ht="31.5" x14ac:dyDescent="0.25">
      <c r="A51" s="634" t="s">
        <v>467</v>
      </c>
      <c r="B51" s="358" t="s">
        <v>388</v>
      </c>
      <c r="C51" s="359">
        <v>0</v>
      </c>
      <c r="D51" s="359">
        <v>0</v>
      </c>
      <c r="E51" s="359">
        <v>0</v>
      </c>
      <c r="F51" s="359">
        <v>1135982</v>
      </c>
      <c r="G51" s="359">
        <v>36092723</v>
      </c>
      <c r="H51" s="359">
        <v>0</v>
      </c>
      <c r="I51" s="359">
        <v>0</v>
      </c>
      <c r="J51" s="359">
        <v>0</v>
      </c>
      <c r="K51" s="359">
        <v>0</v>
      </c>
      <c r="L51" s="359">
        <v>0</v>
      </c>
      <c r="M51" s="359">
        <v>0</v>
      </c>
      <c r="N51" s="359">
        <v>0</v>
      </c>
      <c r="O51" s="359">
        <v>0</v>
      </c>
      <c r="P51" s="359">
        <v>0</v>
      </c>
      <c r="Q51" s="359">
        <v>0</v>
      </c>
      <c r="R51" s="625">
        <v>0</v>
      </c>
      <c r="S51" s="635">
        <f t="shared" si="0"/>
        <v>37228705</v>
      </c>
    </row>
    <row r="52" spans="1:19" ht="33.75" customHeight="1" thickBot="1" x14ac:dyDescent="0.3">
      <c r="A52" s="636" t="s">
        <v>468</v>
      </c>
      <c r="B52" s="369" t="s">
        <v>389</v>
      </c>
      <c r="C52" s="370">
        <v>7516</v>
      </c>
      <c r="D52" s="370">
        <v>123800</v>
      </c>
      <c r="E52" s="370">
        <v>304167</v>
      </c>
      <c r="F52" s="370">
        <v>24849015</v>
      </c>
      <c r="G52" s="370">
        <v>36092723</v>
      </c>
      <c r="H52" s="370">
        <v>988528</v>
      </c>
      <c r="I52" s="370">
        <v>9075604</v>
      </c>
      <c r="J52" s="370">
        <v>15986497</v>
      </c>
      <c r="K52" s="370">
        <v>11233800</v>
      </c>
      <c r="L52" s="370">
        <v>1652801</v>
      </c>
      <c r="M52" s="370">
        <v>157715</v>
      </c>
      <c r="N52" s="370">
        <v>511630</v>
      </c>
      <c r="O52" s="370">
        <v>3275015</v>
      </c>
      <c r="P52" s="370">
        <v>86840</v>
      </c>
      <c r="Q52" s="370">
        <v>1</v>
      </c>
      <c r="R52" s="629">
        <v>12557967</v>
      </c>
      <c r="S52" s="637">
        <f t="shared" si="0"/>
        <v>116903619</v>
      </c>
    </row>
  </sheetData>
  <mergeCells count="1">
    <mergeCell ref="Q1:S1"/>
  </mergeCells>
  <phoneticPr fontId="31" type="noConversion"/>
  <pageMargins left="0.74803149606299213" right="0.74803149606299213" top="0.98425196850393704" bottom="0.98425196850393704" header="0.51181102362204722" footer="0.51181102362204722"/>
  <pageSetup paperSize="8" scale="43" orientation="landscape" horizontalDpi="300" verticalDpi="300" r:id="rId1"/>
  <headerFooter alignWithMargins="0">
    <oddHeader>&amp;C&amp;L&amp;RÉrték típus: Forint</oddHeader>
    <oddFooter>&amp;C&amp;LAdatellenőrző kód: 53-3c-11-80-43-134e207f-445528-1c-728-15-2f64-80-17&amp;R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C15"/>
  <sheetViews>
    <sheetView zoomScaleNormal="100" workbookViewId="0">
      <selection activeCell="B3" sqref="B3"/>
    </sheetView>
  </sheetViews>
  <sheetFormatPr defaultRowHeight="15" x14ac:dyDescent="0.25"/>
  <cols>
    <col min="2" max="2" width="59.140625" customWidth="1"/>
    <col min="3" max="3" width="31.42578125" customWidth="1"/>
  </cols>
  <sheetData>
    <row r="2" spans="2:3" s="84" customFormat="1" ht="15.75" x14ac:dyDescent="0.25">
      <c r="B2" s="763" t="s">
        <v>789</v>
      </c>
      <c r="C2" s="763"/>
    </row>
    <row r="3" spans="2:3" s="84" customFormat="1" ht="15.75" x14ac:dyDescent="0.25"/>
    <row r="4" spans="2:3" ht="15.75" x14ac:dyDescent="0.25">
      <c r="B4" s="762" t="s">
        <v>711</v>
      </c>
      <c r="C4" s="762"/>
    </row>
    <row r="5" spans="2:3" ht="15.75" x14ac:dyDescent="0.25">
      <c r="B5" s="762" t="s">
        <v>110</v>
      </c>
      <c r="C5" s="762"/>
    </row>
    <row r="6" spans="2:3" ht="15.75" x14ac:dyDescent="0.25">
      <c r="B6" s="764">
        <v>44196</v>
      </c>
      <c r="C6" s="762"/>
    </row>
    <row r="7" spans="2:3" ht="15.75" x14ac:dyDescent="0.25">
      <c r="B7" s="85"/>
      <c r="C7" s="85"/>
    </row>
    <row r="8" spans="2:3" ht="15.75" thickBot="1" x14ac:dyDescent="0.3">
      <c r="C8" s="86" t="s">
        <v>79</v>
      </c>
    </row>
    <row r="9" spans="2:3" s="87" customFormat="1" ht="29.25" customHeight="1" thickBot="1" x14ac:dyDescent="0.3">
      <c r="B9" s="98" t="s">
        <v>81</v>
      </c>
      <c r="C9" s="105" t="s">
        <v>111</v>
      </c>
    </row>
    <row r="10" spans="2:3" ht="44.25" customHeight="1" x14ac:dyDescent="0.25">
      <c r="B10" s="104" t="s">
        <v>112</v>
      </c>
      <c r="C10" s="100">
        <v>0</v>
      </c>
    </row>
    <row r="11" spans="2:3" ht="42.75" customHeight="1" x14ac:dyDescent="0.25">
      <c r="B11" s="101" t="s">
        <v>113</v>
      </c>
      <c r="C11" s="121">
        <v>0</v>
      </c>
    </row>
    <row r="12" spans="2:3" ht="31.5" x14ac:dyDescent="0.25">
      <c r="B12" s="102" t="s">
        <v>146</v>
      </c>
      <c r="C12" s="121">
        <v>0</v>
      </c>
    </row>
    <row r="13" spans="2:3" ht="31.5" x14ac:dyDescent="0.25">
      <c r="B13" s="103" t="s">
        <v>114</v>
      </c>
      <c r="C13" s="121">
        <v>0</v>
      </c>
    </row>
    <row r="14" spans="2:3" ht="43.5" customHeight="1" thickBot="1" x14ac:dyDescent="0.3">
      <c r="B14" s="106" t="s">
        <v>115</v>
      </c>
      <c r="C14" s="135">
        <v>0</v>
      </c>
    </row>
    <row r="15" spans="2:3" ht="36" customHeight="1" thickBot="1" x14ac:dyDescent="0.3">
      <c r="B15" s="98" t="s">
        <v>116</v>
      </c>
      <c r="C15" s="99">
        <v>0</v>
      </c>
    </row>
  </sheetData>
  <mergeCells count="4">
    <mergeCell ref="B5:C5"/>
    <mergeCell ref="B2:C2"/>
    <mergeCell ref="B4:C4"/>
    <mergeCell ref="B6:C6"/>
  </mergeCells>
  <pageMargins left="0.7" right="0.7" top="0.75" bottom="0.75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0A58-FF7F-4A45-A0AA-85BF723D6D2B}">
  <dimension ref="A1:I118"/>
  <sheetViews>
    <sheetView workbookViewId="0">
      <selection activeCell="A2" sqref="A2"/>
    </sheetView>
  </sheetViews>
  <sheetFormatPr defaultColWidth="16.5703125" defaultRowHeight="34.5" customHeight="1" x14ac:dyDescent="0.25"/>
  <cols>
    <col min="1" max="1" width="11.140625" customWidth="1"/>
    <col min="2" max="2" width="32.7109375" customWidth="1"/>
    <col min="3" max="3" width="21.7109375" customWidth="1"/>
    <col min="4" max="4" width="21.140625" customWidth="1"/>
  </cols>
  <sheetData>
    <row r="1" spans="1:9" ht="34.5" customHeight="1" x14ac:dyDescent="0.25">
      <c r="A1" s="768" t="s">
        <v>791</v>
      </c>
      <c r="B1" s="768"/>
      <c r="C1" s="768"/>
      <c r="D1" s="768"/>
      <c r="E1" s="768"/>
    </row>
    <row r="2" spans="1:9" ht="34.5" customHeight="1" x14ac:dyDescent="0.25">
      <c r="A2" s="455"/>
      <c r="B2" s="456"/>
      <c r="C2" s="457"/>
      <c r="D2" s="457"/>
      <c r="E2" s="455"/>
    </row>
    <row r="3" spans="1:9" ht="34.5" customHeight="1" x14ac:dyDescent="0.3">
      <c r="A3" s="769" t="s">
        <v>716</v>
      </c>
      <c r="B3" s="769"/>
      <c r="C3" s="769"/>
      <c r="D3" s="769"/>
      <c r="E3" s="769"/>
    </row>
    <row r="4" spans="1:9" ht="34.5" customHeight="1" thickBot="1" x14ac:dyDescent="0.3">
      <c r="A4" s="455"/>
      <c r="B4" s="456"/>
      <c r="C4" s="457"/>
      <c r="D4" s="457"/>
      <c r="E4" s="455"/>
    </row>
    <row r="5" spans="1:9" ht="34.5" customHeight="1" thickBot="1" x14ac:dyDescent="0.3">
      <c r="A5" s="458" t="s">
        <v>509</v>
      </c>
      <c r="B5" s="459" t="s">
        <v>510</v>
      </c>
      <c r="C5" s="460" t="s">
        <v>511</v>
      </c>
      <c r="D5" s="460" t="s">
        <v>512</v>
      </c>
      <c r="E5" s="461" t="s">
        <v>513</v>
      </c>
    </row>
    <row r="6" spans="1:9" ht="34.5" customHeight="1" thickBot="1" x14ac:dyDescent="0.3">
      <c r="A6" s="770" t="s">
        <v>508</v>
      </c>
      <c r="B6" s="462" t="s">
        <v>7</v>
      </c>
      <c r="C6" s="460" t="s">
        <v>506</v>
      </c>
      <c r="D6" s="460" t="s">
        <v>507</v>
      </c>
      <c r="E6" s="461" t="s">
        <v>546</v>
      </c>
    </row>
    <row r="7" spans="1:9" ht="34.5" customHeight="1" thickBot="1" x14ac:dyDescent="0.3">
      <c r="A7" s="771"/>
      <c r="B7" s="772" t="s">
        <v>514</v>
      </c>
      <c r="C7" s="773"/>
      <c r="D7" s="773"/>
      <c r="E7" s="774"/>
    </row>
    <row r="8" spans="1:9" ht="34.5" customHeight="1" thickBot="1" x14ac:dyDescent="0.3">
      <c r="A8" s="463" t="s">
        <v>509</v>
      </c>
      <c r="B8" s="486" t="s">
        <v>515</v>
      </c>
      <c r="C8" s="465">
        <f>C9+C25+C51</f>
        <v>300494751</v>
      </c>
      <c r="D8" s="487">
        <f>D9+D25+D51</f>
        <v>290746131</v>
      </c>
      <c r="E8" s="488">
        <f>D8/C8</f>
        <v>0.96755810220458727</v>
      </c>
    </row>
    <row r="9" spans="1:9" ht="34.5" customHeight="1" thickBot="1" x14ac:dyDescent="0.3">
      <c r="A9" s="463" t="s">
        <v>516</v>
      </c>
      <c r="B9" s="464" t="s">
        <v>547</v>
      </c>
      <c r="C9" s="465">
        <v>672467</v>
      </c>
      <c r="D9" s="465">
        <v>230927</v>
      </c>
      <c r="E9" s="508">
        <f>D9/C9</f>
        <v>0.34340272459466414</v>
      </c>
    </row>
    <row r="10" spans="1:9" ht="34.5" customHeight="1" x14ac:dyDescent="0.25">
      <c r="A10" s="504" t="s">
        <v>548</v>
      </c>
      <c r="B10" s="505" t="s">
        <v>549</v>
      </c>
      <c r="C10" s="506"/>
      <c r="D10" s="506"/>
      <c r="E10" s="507"/>
    </row>
    <row r="11" spans="1:9" ht="34.5" customHeight="1" x14ac:dyDescent="0.25">
      <c r="A11" s="471" t="s">
        <v>550</v>
      </c>
      <c r="B11" s="472" t="s">
        <v>551</v>
      </c>
      <c r="C11" s="473"/>
      <c r="D11" s="473"/>
      <c r="E11" s="474"/>
      <c r="I11" t="s">
        <v>75</v>
      </c>
    </row>
    <row r="12" spans="1:9" ht="34.5" customHeight="1" x14ac:dyDescent="0.25">
      <c r="A12" s="471" t="s">
        <v>552</v>
      </c>
      <c r="B12" s="472" t="s">
        <v>553</v>
      </c>
      <c r="C12" s="473"/>
      <c r="D12" s="473"/>
      <c r="E12" s="474"/>
    </row>
    <row r="13" spans="1:9" ht="34.5" customHeight="1" x14ac:dyDescent="0.25">
      <c r="A13" s="471" t="s">
        <v>554</v>
      </c>
      <c r="B13" s="472" t="s">
        <v>555</v>
      </c>
      <c r="C13" s="473"/>
      <c r="D13" s="473"/>
      <c r="E13" s="474"/>
    </row>
    <row r="14" spans="1:9" ht="34.5" customHeight="1" x14ac:dyDescent="0.25">
      <c r="A14" s="471" t="s">
        <v>556</v>
      </c>
      <c r="B14" s="472" t="s">
        <v>557</v>
      </c>
      <c r="C14" s="473"/>
      <c r="D14" s="473"/>
      <c r="E14" s="474"/>
    </row>
    <row r="15" spans="1:9" ht="34.5" customHeight="1" x14ac:dyDescent="0.25">
      <c r="A15" s="471" t="s">
        <v>558</v>
      </c>
      <c r="B15" s="472" t="s">
        <v>559</v>
      </c>
      <c r="C15" s="473">
        <v>672467</v>
      </c>
      <c r="D15" s="473">
        <v>230927</v>
      </c>
      <c r="E15" s="481">
        <f>D15/C15</f>
        <v>0.34340272459466414</v>
      </c>
    </row>
    <row r="16" spans="1:9" ht="34.5" customHeight="1" x14ac:dyDescent="0.25">
      <c r="A16" s="471" t="s">
        <v>560</v>
      </c>
      <c r="B16" s="472" t="s">
        <v>551</v>
      </c>
      <c r="C16" s="473"/>
      <c r="D16" s="473"/>
      <c r="E16" s="481"/>
    </row>
    <row r="17" spans="1:9" ht="34.5" customHeight="1" x14ac:dyDescent="0.25">
      <c r="A17" s="471" t="s">
        <v>561</v>
      </c>
      <c r="B17" s="472" t="s">
        <v>553</v>
      </c>
      <c r="C17" s="473"/>
      <c r="D17" s="473"/>
      <c r="E17" s="481"/>
    </row>
    <row r="18" spans="1:9" ht="34.5" customHeight="1" x14ac:dyDescent="0.25">
      <c r="A18" s="471" t="s">
        <v>562</v>
      </c>
      <c r="B18" s="472" t="s">
        <v>555</v>
      </c>
      <c r="C18" s="473">
        <v>672467</v>
      </c>
      <c r="D18" s="473">
        <v>230927</v>
      </c>
      <c r="E18" s="481">
        <f t="shared" ref="E18" si="0">D18/C18</f>
        <v>0.34340272459466414</v>
      </c>
    </row>
    <row r="19" spans="1:9" ht="34.5" customHeight="1" x14ac:dyDescent="0.25">
      <c r="A19" s="471" t="s">
        <v>563</v>
      </c>
      <c r="B19" s="472" t="s">
        <v>557</v>
      </c>
      <c r="C19" s="473"/>
      <c r="D19" s="473"/>
      <c r="E19" s="474"/>
    </row>
    <row r="20" spans="1:9" ht="34.5" customHeight="1" x14ac:dyDescent="0.25">
      <c r="A20" s="471" t="s">
        <v>564</v>
      </c>
      <c r="B20" s="472" t="s">
        <v>565</v>
      </c>
      <c r="C20" s="473"/>
      <c r="D20" s="473"/>
      <c r="E20" s="474"/>
    </row>
    <row r="21" spans="1:9" ht="34.5" customHeight="1" x14ac:dyDescent="0.25">
      <c r="A21" s="471" t="s">
        <v>566</v>
      </c>
      <c r="B21" s="472" t="s">
        <v>551</v>
      </c>
      <c r="C21" s="473"/>
      <c r="D21" s="473"/>
      <c r="E21" s="474"/>
    </row>
    <row r="22" spans="1:9" ht="34.5" customHeight="1" x14ac:dyDescent="0.25">
      <c r="A22" s="471" t="s">
        <v>567</v>
      </c>
      <c r="B22" s="472" t="s">
        <v>553</v>
      </c>
      <c r="C22" s="473"/>
      <c r="D22" s="473"/>
      <c r="E22" s="474"/>
    </row>
    <row r="23" spans="1:9" ht="34.5" customHeight="1" x14ac:dyDescent="0.25">
      <c r="A23" s="471" t="s">
        <v>568</v>
      </c>
      <c r="B23" s="472" t="s">
        <v>555</v>
      </c>
      <c r="C23" s="473"/>
      <c r="D23" s="473"/>
      <c r="E23" s="474"/>
    </row>
    <row r="24" spans="1:9" ht="34.5" customHeight="1" thickBot="1" x14ac:dyDescent="0.3">
      <c r="A24" s="475" t="s">
        <v>569</v>
      </c>
      <c r="B24" s="476" t="s">
        <v>557</v>
      </c>
      <c r="C24" s="477"/>
      <c r="D24" s="477"/>
      <c r="E24" s="478"/>
    </row>
    <row r="25" spans="1:9" ht="34.5" customHeight="1" thickBot="1" x14ac:dyDescent="0.3">
      <c r="A25" s="463" t="s">
        <v>570</v>
      </c>
      <c r="B25" s="464" t="s">
        <v>571</v>
      </c>
      <c r="C25" s="465">
        <f>SUM(C26+C31+C41)</f>
        <v>298892284</v>
      </c>
      <c r="D25" s="465">
        <f>SUM(D26+D31+D41)</f>
        <v>289585204</v>
      </c>
      <c r="E25" s="508">
        <f t="shared" ref="E25:E27" si="1">D25/C25</f>
        <v>0.96886142433840816</v>
      </c>
    </row>
    <row r="26" spans="1:9" ht="34.5" customHeight="1" x14ac:dyDescent="0.25">
      <c r="A26" s="504" t="s">
        <v>572</v>
      </c>
      <c r="B26" s="505" t="s">
        <v>573</v>
      </c>
      <c r="C26" s="506">
        <f>SUM(C27+C28+C29+C30)</f>
        <v>288317422</v>
      </c>
      <c r="D26" s="506">
        <f>SUM(D27+D28+D29+D30)</f>
        <v>283168839</v>
      </c>
      <c r="E26" s="509">
        <f t="shared" si="1"/>
        <v>0.98214265733827211</v>
      </c>
    </row>
    <row r="27" spans="1:9" ht="34.5" customHeight="1" x14ac:dyDescent="0.25">
      <c r="A27" s="471" t="s">
        <v>574</v>
      </c>
      <c r="B27" s="472" t="s">
        <v>551</v>
      </c>
      <c r="C27" s="473">
        <v>106341247</v>
      </c>
      <c r="D27" s="473">
        <v>103198155</v>
      </c>
      <c r="E27" s="481">
        <f t="shared" si="1"/>
        <v>0.97044334076691807</v>
      </c>
      <c r="I27" t="s">
        <v>75</v>
      </c>
    </row>
    <row r="28" spans="1:9" ht="34.5" customHeight="1" x14ac:dyDescent="0.25">
      <c r="A28" s="471" t="s">
        <v>575</v>
      </c>
      <c r="B28" s="472" t="s">
        <v>553</v>
      </c>
      <c r="C28" s="473"/>
      <c r="D28" s="473"/>
      <c r="E28" s="474"/>
    </row>
    <row r="29" spans="1:9" ht="34.5" customHeight="1" x14ac:dyDescent="0.25">
      <c r="A29" s="471" t="s">
        <v>576</v>
      </c>
      <c r="B29" s="472" t="s">
        <v>555</v>
      </c>
      <c r="C29" s="473">
        <v>172160141</v>
      </c>
      <c r="D29" s="473">
        <v>170368718</v>
      </c>
      <c r="E29" s="481">
        <f t="shared" ref="E29:E31" si="2">D29/C29</f>
        <v>0.98959443812258496</v>
      </c>
    </row>
    <row r="30" spans="1:9" ht="34.5" customHeight="1" x14ac:dyDescent="0.25">
      <c r="A30" s="471" t="s">
        <v>577</v>
      </c>
      <c r="B30" s="472" t="s">
        <v>557</v>
      </c>
      <c r="C30" s="473">
        <v>9816034</v>
      </c>
      <c r="D30" s="473">
        <v>9601966</v>
      </c>
      <c r="E30" s="481">
        <f t="shared" si="2"/>
        <v>0.97819200707740006</v>
      </c>
    </row>
    <row r="31" spans="1:9" ht="34.5" customHeight="1" x14ac:dyDescent="0.25">
      <c r="A31" s="471" t="s">
        <v>578</v>
      </c>
      <c r="B31" s="472" t="s">
        <v>579</v>
      </c>
      <c r="C31" s="473">
        <f>SUM(C32:C35)</f>
        <v>10547078</v>
      </c>
      <c r="D31" s="484">
        <f>SUM(D32:D35)</f>
        <v>6388581</v>
      </c>
      <c r="E31" s="481">
        <f t="shared" si="2"/>
        <v>0.60572046589586237</v>
      </c>
    </row>
    <row r="32" spans="1:9" ht="34.5" customHeight="1" x14ac:dyDescent="0.25">
      <c r="A32" s="471" t="s">
        <v>580</v>
      </c>
      <c r="B32" s="472" t="s">
        <v>551</v>
      </c>
      <c r="C32" s="473"/>
      <c r="D32" s="485"/>
      <c r="E32" s="516"/>
    </row>
    <row r="33" spans="1:5" ht="34.5" customHeight="1" x14ac:dyDescent="0.25">
      <c r="A33" s="471" t="s">
        <v>581</v>
      </c>
      <c r="B33" s="472" t="s">
        <v>553</v>
      </c>
      <c r="C33" s="473"/>
      <c r="D33" s="485"/>
      <c r="E33" s="516"/>
    </row>
    <row r="34" spans="1:5" ht="34.5" customHeight="1" x14ac:dyDescent="0.25">
      <c r="A34" s="471" t="s">
        <v>582</v>
      </c>
      <c r="B34" s="472" t="s">
        <v>555</v>
      </c>
      <c r="C34" s="473">
        <v>9830543</v>
      </c>
      <c r="D34" s="484">
        <v>5853390</v>
      </c>
      <c r="E34" s="481">
        <f t="shared" ref="E34:E35" si="3">D34/C34</f>
        <v>0.59542896053656447</v>
      </c>
    </row>
    <row r="35" spans="1:5" ht="34.5" customHeight="1" x14ac:dyDescent="0.25">
      <c r="A35" s="471" t="s">
        <v>583</v>
      </c>
      <c r="B35" s="472" t="s">
        <v>557</v>
      </c>
      <c r="C35" s="473">
        <v>716535</v>
      </c>
      <c r="D35" s="484">
        <v>535191</v>
      </c>
      <c r="E35" s="481">
        <f t="shared" si="3"/>
        <v>0.74691536352027466</v>
      </c>
    </row>
    <row r="36" spans="1:5" ht="34.5" customHeight="1" x14ac:dyDescent="0.25">
      <c r="A36" s="471" t="s">
        <v>584</v>
      </c>
      <c r="B36" s="472" t="s">
        <v>585</v>
      </c>
      <c r="C36" s="473"/>
      <c r="D36" s="473"/>
      <c r="E36" s="474"/>
    </row>
    <row r="37" spans="1:5" ht="34.5" customHeight="1" x14ac:dyDescent="0.25">
      <c r="A37" s="471" t="s">
        <v>586</v>
      </c>
      <c r="B37" s="472" t="s">
        <v>551</v>
      </c>
      <c r="C37" s="473"/>
      <c r="D37" s="473"/>
      <c r="E37" s="474"/>
    </row>
    <row r="38" spans="1:5" ht="34.5" customHeight="1" x14ac:dyDescent="0.25">
      <c r="A38" s="471" t="s">
        <v>587</v>
      </c>
      <c r="B38" s="472" t="s">
        <v>553</v>
      </c>
      <c r="C38" s="473"/>
      <c r="D38" s="473"/>
      <c r="E38" s="474"/>
    </row>
    <row r="39" spans="1:5" ht="34.5" customHeight="1" x14ac:dyDescent="0.25">
      <c r="A39" s="471" t="s">
        <v>588</v>
      </c>
      <c r="B39" s="472" t="s">
        <v>555</v>
      </c>
      <c r="C39" s="473"/>
      <c r="D39" s="473"/>
      <c r="E39" s="474"/>
    </row>
    <row r="40" spans="1:5" ht="34.5" customHeight="1" x14ac:dyDescent="0.25">
      <c r="A40" s="471" t="s">
        <v>589</v>
      </c>
      <c r="B40" s="472" t="s">
        <v>557</v>
      </c>
      <c r="C40" s="473"/>
      <c r="D40" s="473"/>
      <c r="E40" s="474"/>
    </row>
    <row r="41" spans="1:5" ht="34.5" customHeight="1" x14ac:dyDescent="0.25">
      <c r="A41" s="471" t="s">
        <v>590</v>
      </c>
      <c r="B41" s="472" t="s">
        <v>591</v>
      </c>
      <c r="C41" s="473">
        <v>27784</v>
      </c>
      <c r="D41" s="473">
        <v>27784</v>
      </c>
      <c r="E41" s="481">
        <f t="shared" ref="E41" si="4">D41/C41</f>
        <v>1</v>
      </c>
    </row>
    <row r="42" spans="1:5" ht="34.5" customHeight="1" x14ac:dyDescent="0.25">
      <c r="A42" s="471" t="s">
        <v>592</v>
      </c>
      <c r="B42" s="472" t="s">
        <v>551</v>
      </c>
      <c r="C42" s="473"/>
      <c r="D42" s="473"/>
      <c r="E42" s="474"/>
    </row>
    <row r="43" spans="1:5" ht="34.5" customHeight="1" x14ac:dyDescent="0.25">
      <c r="A43" s="471" t="s">
        <v>593</v>
      </c>
      <c r="B43" s="472" t="s">
        <v>553</v>
      </c>
      <c r="C43" s="473"/>
      <c r="D43" s="473"/>
      <c r="E43" s="474"/>
    </row>
    <row r="44" spans="1:5" ht="34.5" customHeight="1" x14ac:dyDescent="0.25">
      <c r="A44" s="471" t="s">
        <v>594</v>
      </c>
      <c r="B44" s="472" t="s">
        <v>555</v>
      </c>
      <c r="C44" s="473"/>
      <c r="D44" s="473"/>
      <c r="E44" s="474"/>
    </row>
    <row r="45" spans="1:5" ht="34.5" customHeight="1" x14ac:dyDescent="0.25">
      <c r="A45" s="471" t="s">
        <v>595</v>
      </c>
      <c r="B45" s="472" t="s">
        <v>557</v>
      </c>
      <c r="C45" s="473">
        <v>27784</v>
      </c>
      <c r="D45" s="473">
        <v>27784</v>
      </c>
      <c r="E45" s="481">
        <f t="shared" ref="E45" si="5">D45/C45</f>
        <v>1</v>
      </c>
    </row>
    <row r="46" spans="1:5" ht="34.5" customHeight="1" x14ac:dyDescent="0.25">
      <c r="A46" s="471" t="s">
        <v>596</v>
      </c>
      <c r="B46" s="472" t="s">
        <v>597</v>
      </c>
      <c r="C46" s="473"/>
      <c r="D46" s="473"/>
      <c r="E46" s="474"/>
    </row>
    <row r="47" spans="1:5" ht="34.5" customHeight="1" x14ac:dyDescent="0.25">
      <c r="A47" s="471" t="s">
        <v>598</v>
      </c>
      <c r="B47" s="472" t="s">
        <v>551</v>
      </c>
      <c r="C47" s="473"/>
      <c r="D47" s="473"/>
      <c r="E47" s="474"/>
    </row>
    <row r="48" spans="1:5" ht="34.5" customHeight="1" x14ac:dyDescent="0.25">
      <c r="A48" s="471" t="s">
        <v>599</v>
      </c>
      <c r="B48" s="472" t="s">
        <v>553</v>
      </c>
      <c r="C48" s="473"/>
      <c r="D48" s="473"/>
      <c r="E48" s="474"/>
    </row>
    <row r="49" spans="1:5" ht="34.5" customHeight="1" x14ac:dyDescent="0.25">
      <c r="A49" s="471" t="s">
        <v>600</v>
      </c>
      <c r="B49" s="472" t="s">
        <v>555</v>
      </c>
      <c r="C49" s="473"/>
      <c r="D49" s="473"/>
      <c r="E49" s="474"/>
    </row>
    <row r="50" spans="1:5" ht="34.5" customHeight="1" thickBot="1" x14ac:dyDescent="0.3">
      <c r="A50" s="475" t="s">
        <v>601</v>
      </c>
      <c r="B50" s="476" t="s">
        <v>557</v>
      </c>
      <c r="C50" s="477"/>
      <c r="D50" s="477"/>
      <c r="E50" s="478"/>
    </row>
    <row r="51" spans="1:5" ht="34.5" customHeight="1" thickBot="1" x14ac:dyDescent="0.3">
      <c r="A51" s="463" t="s">
        <v>602</v>
      </c>
      <c r="B51" s="464" t="s">
        <v>603</v>
      </c>
      <c r="C51" s="465">
        <v>930000</v>
      </c>
      <c r="D51" s="465">
        <v>930000</v>
      </c>
      <c r="E51" s="508">
        <f t="shared" ref="E51:E52" si="6">D51/C51</f>
        <v>1</v>
      </c>
    </row>
    <row r="52" spans="1:5" ht="34.5" customHeight="1" x14ac:dyDescent="0.25">
      <c r="A52" s="504" t="s">
        <v>604</v>
      </c>
      <c r="B52" s="505" t="s">
        <v>605</v>
      </c>
      <c r="C52" s="506">
        <v>930000</v>
      </c>
      <c r="D52" s="506">
        <v>930000</v>
      </c>
      <c r="E52" s="509">
        <f t="shared" si="6"/>
        <v>1</v>
      </c>
    </row>
    <row r="53" spans="1:5" ht="34.5" customHeight="1" x14ac:dyDescent="0.25">
      <c r="A53" s="471" t="s">
        <v>606</v>
      </c>
      <c r="B53" s="472" t="s">
        <v>551</v>
      </c>
      <c r="C53" s="473"/>
      <c r="D53" s="473"/>
      <c r="E53" s="474"/>
    </row>
    <row r="54" spans="1:5" ht="34.5" customHeight="1" x14ac:dyDescent="0.25">
      <c r="A54" s="471" t="s">
        <v>607</v>
      </c>
      <c r="B54" s="472" t="s">
        <v>553</v>
      </c>
      <c r="C54" s="473"/>
      <c r="D54" s="473"/>
      <c r="E54" s="474"/>
    </row>
    <row r="55" spans="1:5" ht="34.5" customHeight="1" x14ac:dyDescent="0.25">
      <c r="A55" s="471" t="s">
        <v>608</v>
      </c>
      <c r="B55" s="472" t="s">
        <v>555</v>
      </c>
      <c r="C55" s="473">
        <v>930000</v>
      </c>
      <c r="D55" s="473">
        <v>930000</v>
      </c>
      <c r="E55" s="481">
        <f t="shared" ref="E55" si="7">D55/C55</f>
        <v>1</v>
      </c>
    </row>
    <row r="56" spans="1:5" ht="34.5" customHeight="1" x14ac:dyDescent="0.25">
      <c r="A56" s="471" t="s">
        <v>609</v>
      </c>
      <c r="B56" s="472" t="s">
        <v>557</v>
      </c>
      <c r="C56" s="473"/>
      <c r="D56" s="473"/>
      <c r="E56" s="474"/>
    </row>
    <row r="57" spans="1:5" ht="34.5" customHeight="1" x14ac:dyDescent="0.25">
      <c r="A57" s="471" t="s">
        <v>610</v>
      </c>
      <c r="B57" s="472" t="s">
        <v>611</v>
      </c>
      <c r="C57" s="473"/>
      <c r="D57" s="473"/>
      <c r="E57" s="474"/>
    </row>
    <row r="58" spans="1:5" ht="34.5" customHeight="1" x14ac:dyDescent="0.25">
      <c r="A58" s="471" t="s">
        <v>612</v>
      </c>
      <c r="B58" s="472" t="s">
        <v>551</v>
      </c>
      <c r="C58" s="473"/>
      <c r="D58" s="473"/>
      <c r="E58" s="474"/>
    </row>
    <row r="59" spans="1:5" ht="34.5" customHeight="1" x14ac:dyDescent="0.25">
      <c r="A59" s="471" t="s">
        <v>613</v>
      </c>
      <c r="B59" s="472" t="s">
        <v>553</v>
      </c>
      <c r="C59" s="473"/>
      <c r="D59" s="473"/>
      <c r="E59" s="474"/>
    </row>
    <row r="60" spans="1:5" ht="34.5" customHeight="1" x14ac:dyDescent="0.25">
      <c r="A60" s="471" t="s">
        <v>614</v>
      </c>
      <c r="B60" s="472" t="s">
        <v>555</v>
      </c>
      <c r="C60" s="473"/>
      <c r="D60" s="473"/>
      <c r="E60" s="474"/>
    </row>
    <row r="61" spans="1:5" ht="34.5" customHeight="1" x14ac:dyDescent="0.25">
      <c r="A61" s="471" t="s">
        <v>615</v>
      </c>
      <c r="B61" s="472" t="s">
        <v>557</v>
      </c>
      <c r="C61" s="473"/>
      <c r="D61" s="473"/>
      <c r="E61" s="474"/>
    </row>
    <row r="62" spans="1:5" ht="34.5" customHeight="1" x14ac:dyDescent="0.25">
      <c r="A62" s="471" t="s">
        <v>616</v>
      </c>
      <c r="B62" s="472" t="s">
        <v>617</v>
      </c>
      <c r="C62" s="473"/>
      <c r="D62" s="473"/>
      <c r="E62" s="474"/>
    </row>
    <row r="63" spans="1:5" ht="34.5" customHeight="1" x14ac:dyDescent="0.25">
      <c r="A63" s="471" t="s">
        <v>618</v>
      </c>
      <c r="B63" s="472" t="s">
        <v>551</v>
      </c>
      <c r="C63" s="473"/>
      <c r="D63" s="473"/>
      <c r="E63" s="474"/>
    </row>
    <row r="64" spans="1:5" ht="34.5" customHeight="1" x14ac:dyDescent="0.25">
      <c r="A64" s="471" t="s">
        <v>619</v>
      </c>
      <c r="B64" s="472" t="s">
        <v>553</v>
      </c>
      <c r="C64" s="473"/>
      <c r="D64" s="473"/>
      <c r="E64" s="474"/>
    </row>
    <row r="65" spans="1:5" ht="34.5" customHeight="1" x14ac:dyDescent="0.25">
      <c r="A65" s="471" t="s">
        <v>620</v>
      </c>
      <c r="B65" s="472" t="s">
        <v>555</v>
      </c>
      <c r="C65" s="473"/>
      <c r="D65" s="473"/>
      <c r="E65" s="474"/>
    </row>
    <row r="66" spans="1:5" ht="34.5" customHeight="1" thickBot="1" x14ac:dyDescent="0.3">
      <c r="A66" s="475" t="s">
        <v>621</v>
      </c>
      <c r="B66" s="476" t="s">
        <v>557</v>
      </c>
      <c r="C66" s="477"/>
      <c r="D66" s="477"/>
      <c r="E66" s="478"/>
    </row>
    <row r="67" spans="1:5" ht="34.5" customHeight="1" x14ac:dyDescent="0.25">
      <c r="A67" s="467" t="s">
        <v>622</v>
      </c>
      <c r="B67" s="468" t="s">
        <v>623</v>
      </c>
      <c r="C67" s="469"/>
      <c r="D67" s="469"/>
      <c r="E67" s="470"/>
    </row>
    <row r="68" spans="1:5" ht="34.5" customHeight="1" x14ac:dyDescent="0.25">
      <c r="A68" s="471" t="s">
        <v>624</v>
      </c>
      <c r="B68" s="472" t="s">
        <v>625</v>
      </c>
      <c r="C68" s="473"/>
      <c r="D68" s="473"/>
      <c r="E68" s="474"/>
    </row>
    <row r="69" spans="1:5" ht="34.5" customHeight="1" x14ac:dyDescent="0.25">
      <c r="A69" s="471" t="s">
        <v>626</v>
      </c>
      <c r="B69" s="472" t="s">
        <v>551</v>
      </c>
      <c r="C69" s="473"/>
      <c r="D69" s="473"/>
      <c r="E69" s="474"/>
    </row>
    <row r="70" spans="1:5" ht="34.5" customHeight="1" x14ac:dyDescent="0.25">
      <c r="A70" s="471" t="s">
        <v>627</v>
      </c>
      <c r="B70" s="472" t="s">
        <v>553</v>
      </c>
      <c r="C70" s="473"/>
      <c r="D70" s="473"/>
      <c r="E70" s="474"/>
    </row>
    <row r="71" spans="1:5" ht="34.5" customHeight="1" x14ac:dyDescent="0.25">
      <c r="A71" s="471" t="s">
        <v>628</v>
      </c>
      <c r="B71" s="472" t="s">
        <v>555</v>
      </c>
      <c r="C71" s="473"/>
      <c r="D71" s="473"/>
      <c r="E71" s="474"/>
    </row>
    <row r="72" spans="1:5" ht="34.5" customHeight="1" x14ac:dyDescent="0.25">
      <c r="A72" s="471" t="s">
        <v>629</v>
      </c>
      <c r="B72" s="472" t="s">
        <v>557</v>
      </c>
      <c r="C72" s="473"/>
      <c r="D72" s="473"/>
      <c r="E72" s="474"/>
    </row>
    <row r="73" spans="1:5" ht="34.5" customHeight="1" x14ac:dyDescent="0.25">
      <c r="A73" s="471" t="s">
        <v>630</v>
      </c>
      <c r="B73" s="472" t="s">
        <v>631</v>
      </c>
      <c r="C73" s="473"/>
      <c r="D73" s="473"/>
      <c r="E73" s="474"/>
    </row>
    <row r="74" spans="1:5" ht="34.5" customHeight="1" x14ac:dyDescent="0.25">
      <c r="A74" s="471" t="s">
        <v>632</v>
      </c>
      <c r="B74" s="472" t="s">
        <v>551</v>
      </c>
      <c r="C74" s="473"/>
      <c r="D74" s="473"/>
      <c r="E74" s="474"/>
    </row>
    <row r="75" spans="1:5" ht="34.5" customHeight="1" x14ac:dyDescent="0.25">
      <c r="A75" s="471" t="s">
        <v>633</v>
      </c>
      <c r="B75" s="472" t="s">
        <v>553</v>
      </c>
      <c r="C75" s="473"/>
      <c r="D75" s="473"/>
      <c r="E75" s="474"/>
    </row>
    <row r="76" spans="1:5" ht="34.5" customHeight="1" x14ac:dyDescent="0.25">
      <c r="A76" s="471" t="s">
        <v>634</v>
      </c>
      <c r="B76" s="472" t="s">
        <v>555</v>
      </c>
      <c r="C76" s="473"/>
      <c r="D76" s="473"/>
      <c r="E76" s="474"/>
    </row>
    <row r="77" spans="1:5" ht="34.5" customHeight="1" thickBot="1" x14ac:dyDescent="0.3">
      <c r="A77" s="475" t="s">
        <v>635</v>
      </c>
      <c r="B77" s="476" t="s">
        <v>557</v>
      </c>
      <c r="C77" s="477"/>
      <c r="D77" s="477"/>
      <c r="E77" s="478"/>
    </row>
    <row r="78" spans="1:5" ht="34.5" customHeight="1" x14ac:dyDescent="0.25">
      <c r="A78" s="467" t="s">
        <v>510</v>
      </c>
      <c r="B78" s="468" t="s">
        <v>636</v>
      </c>
      <c r="C78" s="469">
        <v>0</v>
      </c>
      <c r="D78" s="469">
        <v>0</v>
      </c>
      <c r="E78" s="470"/>
    </row>
    <row r="79" spans="1:5" ht="34.5" customHeight="1" x14ac:dyDescent="0.25">
      <c r="A79" s="471" t="s">
        <v>637</v>
      </c>
      <c r="B79" s="472" t="s">
        <v>638</v>
      </c>
      <c r="C79" s="473"/>
      <c r="D79" s="473"/>
      <c r="E79" s="474"/>
    </row>
    <row r="80" spans="1:5" ht="34.5" customHeight="1" thickBot="1" x14ac:dyDescent="0.3">
      <c r="A80" s="475" t="s">
        <v>639</v>
      </c>
      <c r="B80" s="476" t="s">
        <v>640</v>
      </c>
      <c r="C80" s="477"/>
      <c r="D80" s="477"/>
      <c r="E80" s="478"/>
    </row>
    <row r="81" spans="1:7" ht="34.5" customHeight="1" thickBot="1" x14ac:dyDescent="0.3">
      <c r="A81" s="463" t="s">
        <v>511</v>
      </c>
      <c r="B81" s="464" t="s">
        <v>641</v>
      </c>
      <c r="C81" s="465">
        <f>SUM(C82:C85)</f>
        <v>44197859</v>
      </c>
      <c r="D81" s="465">
        <f>SUM(D82:D85)</f>
        <v>33382083</v>
      </c>
      <c r="E81" s="508">
        <f t="shared" ref="E81" si="8">D81/C81</f>
        <v>0.75528733190447073</v>
      </c>
    </row>
    <row r="82" spans="1:7" ht="34.5" customHeight="1" x14ac:dyDescent="0.25">
      <c r="A82" s="504" t="s">
        <v>642</v>
      </c>
      <c r="B82" s="505" t="s">
        <v>643</v>
      </c>
      <c r="C82" s="506"/>
      <c r="D82" s="506"/>
      <c r="E82" s="507"/>
    </row>
    <row r="83" spans="1:7" ht="34.5" customHeight="1" x14ac:dyDescent="0.25">
      <c r="A83" s="471" t="s">
        <v>644</v>
      </c>
      <c r="B83" s="472" t="s">
        <v>645</v>
      </c>
      <c r="C83" s="473">
        <v>161875</v>
      </c>
      <c r="D83" s="473">
        <v>225205</v>
      </c>
      <c r="E83" s="481">
        <f t="shared" ref="E83:E92" si="9">D83/C83</f>
        <v>1.3912277992277993</v>
      </c>
    </row>
    <row r="84" spans="1:7" ht="34.5" customHeight="1" x14ac:dyDescent="0.25">
      <c r="A84" s="471" t="s">
        <v>646</v>
      </c>
      <c r="B84" s="472" t="s">
        <v>647</v>
      </c>
      <c r="C84" s="473">
        <v>44035984</v>
      </c>
      <c r="D84" s="473">
        <v>33156878</v>
      </c>
      <c r="E84" s="481">
        <f t="shared" si="9"/>
        <v>0.75294963319089225</v>
      </c>
    </row>
    <row r="85" spans="1:7" ht="34.5" customHeight="1" thickBot="1" x14ac:dyDescent="0.3">
      <c r="A85" s="475" t="s">
        <v>648</v>
      </c>
      <c r="B85" s="476" t="s">
        <v>649</v>
      </c>
      <c r="C85" s="477"/>
      <c r="D85" s="477"/>
      <c r="E85" s="478"/>
      <c r="G85" t="s">
        <v>75</v>
      </c>
    </row>
    <row r="86" spans="1:7" ht="34.5" customHeight="1" thickBot="1" x14ac:dyDescent="0.3">
      <c r="A86" s="463" t="s">
        <v>512</v>
      </c>
      <c r="B86" s="464" t="s">
        <v>650</v>
      </c>
      <c r="C86" s="465">
        <f>SUM(C87:C89)</f>
        <v>4889393</v>
      </c>
      <c r="D86" s="465">
        <f>SUM(D87:D89)</f>
        <v>9877295</v>
      </c>
      <c r="E86" s="508">
        <f t="shared" si="9"/>
        <v>2.0201474907007886</v>
      </c>
    </row>
    <row r="87" spans="1:7" ht="34.5" customHeight="1" x14ac:dyDescent="0.25">
      <c r="A87" s="504" t="s">
        <v>651</v>
      </c>
      <c r="B87" s="505" t="s">
        <v>652</v>
      </c>
      <c r="C87" s="506">
        <v>4819393</v>
      </c>
      <c r="D87" s="506">
        <v>3438143</v>
      </c>
      <c r="E87" s="509">
        <f t="shared" si="9"/>
        <v>0.7133975170732082</v>
      </c>
    </row>
    <row r="88" spans="1:7" ht="34.5" customHeight="1" x14ac:dyDescent="0.25">
      <c r="A88" s="471" t="s">
        <v>653</v>
      </c>
      <c r="B88" s="472" t="s">
        <v>654</v>
      </c>
      <c r="C88" s="473">
        <v>0</v>
      </c>
      <c r="D88" s="473">
        <v>6347282</v>
      </c>
      <c r="E88" s="481"/>
      <c r="G88" t="s">
        <v>75</v>
      </c>
    </row>
    <row r="89" spans="1:7" ht="34.5" customHeight="1" thickBot="1" x14ac:dyDescent="0.3">
      <c r="A89" s="510" t="s">
        <v>655</v>
      </c>
      <c r="B89" s="511" t="s">
        <v>656</v>
      </c>
      <c r="C89" s="512">
        <v>70000</v>
      </c>
      <c r="D89" s="512">
        <v>91870</v>
      </c>
      <c r="E89" s="513">
        <f t="shared" si="9"/>
        <v>1.3124285714285715</v>
      </c>
    </row>
    <row r="90" spans="1:7" ht="34.5" customHeight="1" thickBot="1" x14ac:dyDescent="0.3">
      <c r="A90" s="463" t="s">
        <v>513</v>
      </c>
      <c r="B90" s="464" t="s">
        <v>708</v>
      </c>
      <c r="C90" s="465">
        <v>71479</v>
      </c>
      <c r="D90" s="465">
        <v>-154324</v>
      </c>
      <c r="E90" s="508">
        <f t="shared" si="9"/>
        <v>-2.1590117377131746</v>
      </c>
    </row>
    <row r="91" spans="1:7" ht="34.5" customHeight="1" thickBot="1" x14ac:dyDescent="0.3">
      <c r="A91" s="463" t="s">
        <v>657</v>
      </c>
      <c r="B91" s="464" t="s">
        <v>658</v>
      </c>
      <c r="C91" s="465">
        <v>63599</v>
      </c>
      <c r="D91" s="465">
        <v>0</v>
      </c>
      <c r="E91" s="466"/>
    </row>
    <row r="92" spans="1:7" ht="34.5" customHeight="1" thickBot="1" x14ac:dyDescent="0.3">
      <c r="A92" s="463" t="s">
        <v>659</v>
      </c>
      <c r="B92" s="464" t="s">
        <v>660</v>
      </c>
      <c r="C92" s="465">
        <f>SUM(C8+C78+C81+C86+C90+C91)</f>
        <v>349717081</v>
      </c>
      <c r="D92" s="487">
        <f>SUM(D8+D78+D81+D86+D90+D91)</f>
        <v>333851185</v>
      </c>
      <c r="E92" s="488">
        <f t="shared" si="9"/>
        <v>0.95463219596071147</v>
      </c>
    </row>
    <row r="93" spans="1:7" ht="34.5" customHeight="1" thickBot="1" x14ac:dyDescent="0.3">
      <c r="A93" s="482" t="s">
        <v>75</v>
      </c>
      <c r="B93" s="479" t="s">
        <v>75</v>
      </c>
      <c r="C93" s="480" t="s">
        <v>75</v>
      </c>
      <c r="D93" s="480" t="s">
        <v>75</v>
      </c>
      <c r="E93" s="483" t="s">
        <v>75</v>
      </c>
    </row>
    <row r="94" spans="1:7" ht="34.5" customHeight="1" thickBot="1" x14ac:dyDescent="0.3">
      <c r="A94" s="775" t="s">
        <v>661</v>
      </c>
      <c r="B94" s="776"/>
      <c r="C94" s="776"/>
      <c r="D94" s="776"/>
      <c r="E94" s="777"/>
      <c r="F94" t="s">
        <v>75</v>
      </c>
    </row>
    <row r="95" spans="1:7" ht="34.5" customHeight="1" thickBot="1" x14ac:dyDescent="0.3">
      <c r="A95" s="463" t="s">
        <v>662</v>
      </c>
      <c r="B95" s="464" t="s">
        <v>663</v>
      </c>
      <c r="C95" s="465">
        <f>SUM(C96:C101)</f>
        <v>333716449</v>
      </c>
      <c r="D95" s="465">
        <f>SUM(D96:D101)</f>
        <v>315357831</v>
      </c>
      <c r="E95" s="488">
        <f t="shared" ref="E95:E99" si="10">D95/C95</f>
        <v>0.94498737459597026</v>
      </c>
    </row>
    <row r="96" spans="1:7" ht="34.5" customHeight="1" x14ac:dyDescent="0.25">
      <c r="A96" s="504" t="s">
        <v>664</v>
      </c>
      <c r="B96" s="505" t="s">
        <v>665</v>
      </c>
      <c r="C96" s="506">
        <v>145258000</v>
      </c>
      <c r="D96" s="514">
        <v>145258000</v>
      </c>
      <c r="E96" s="509">
        <f t="shared" si="10"/>
        <v>1</v>
      </c>
    </row>
    <row r="97" spans="1:5" ht="34.5" customHeight="1" x14ac:dyDescent="0.25">
      <c r="A97" s="471" t="s">
        <v>666</v>
      </c>
      <c r="B97" s="472" t="s">
        <v>667</v>
      </c>
      <c r="C97" s="473">
        <v>83678902</v>
      </c>
      <c r="D97" s="484">
        <v>83678902</v>
      </c>
      <c r="E97" s="481">
        <f t="shared" si="10"/>
        <v>1</v>
      </c>
    </row>
    <row r="98" spans="1:5" ht="34.5" customHeight="1" x14ac:dyDescent="0.25">
      <c r="A98" s="471" t="s">
        <v>668</v>
      </c>
      <c r="B98" s="472" t="s">
        <v>669</v>
      </c>
      <c r="C98" s="473">
        <v>5070274</v>
      </c>
      <c r="D98" s="484">
        <v>5070274</v>
      </c>
      <c r="E98" s="481">
        <f t="shared" si="10"/>
        <v>1</v>
      </c>
    </row>
    <row r="99" spans="1:5" ht="34.5" customHeight="1" x14ac:dyDescent="0.25">
      <c r="A99" s="471" t="s">
        <v>670</v>
      </c>
      <c r="B99" s="472" t="s">
        <v>671</v>
      </c>
      <c r="C99" s="473">
        <v>77524109</v>
      </c>
      <c r="D99" s="484">
        <v>99709273</v>
      </c>
      <c r="E99" s="481">
        <f t="shared" si="10"/>
        <v>1.2861711574137538</v>
      </c>
    </row>
    <row r="100" spans="1:5" ht="34.5" customHeight="1" x14ac:dyDescent="0.25">
      <c r="A100" s="471" t="s">
        <v>672</v>
      </c>
      <c r="B100" s="472" t="s">
        <v>673</v>
      </c>
      <c r="C100" s="473"/>
      <c r="D100" s="484"/>
      <c r="E100" s="474"/>
    </row>
    <row r="101" spans="1:5" ht="34.5" customHeight="1" thickBot="1" x14ac:dyDescent="0.3">
      <c r="A101" s="510" t="s">
        <v>674</v>
      </c>
      <c r="B101" s="511" t="s">
        <v>675</v>
      </c>
      <c r="C101" s="512">
        <v>22185164</v>
      </c>
      <c r="D101" s="515">
        <v>-18358618</v>
      </c>
      <c r="E101" s="513">
        <f t="shared" ref="E101:E108" si="11">D101/C101</f>
        <v>-0.82751779522567426</v>
      </c>
    </row>
    <row r="102" spans="1:5" ht="34.5" customHeight="1" thickBot="1" x14ac:dyDescent="0.3">
      <c r="A102" s="463" t="s">
        <v>676</v>
      </c>
      <c r="B102" s="464" t="s">
        <v>677</v>
      </c>
      <c r="C102" s="465">
        <f>SUM(C103:C105)</f>
        <v>8756478</v>
      </c>
      <c r="D102" s="487">
        <f>SUM(D103:D105)</f>
        <v>5888506</v>
      </c>
      <c r="E102" s="508">
        <f t="shared" si="11"/>
        <v>0.6724742527760591</v>
      </c>
    </row>
    <row r="103" spans="1:5" ht="34.5" customHeight="1" x14ac:dyDescent="0.25">
      <c r="A103" s="504" t="s">
        <v>678</v>
      </c>
      <c r="B103" s="505" t="s">
        <v>679</v>
      </c>
      <c r="C103" s="506">
        <v>0</v>
      </c>
      <c r="D103" s="514">
        <v>1591834</v>
      </c>
      <c r="E103" s="509"/>
    </row>
    <row r="104" spans="1:5" ht="34.5" customHeight="1" x14ac:dyDescent="0.25">
      <c r="A104" s="471" t="s">
        <v>680</v>
      </c>
      <c r="B104" s="472" t="s">
        <v>681</v>
      </c>
      <c r="C104" s="473">
        <v>581342</v>
      </c>
      <c r="D104" s="484">
        <v>1135982</v>
      </c>
      <c r="E104" s="481">
        <f t="shared" si="11"/>
        <v>1.9540683453113659</v>
      </c>
    </row>
    <row r="105" spans="1:5" ht="34.5" customHeight="1" thickBot="1" x14ac:dyDescent="0.3">
      <c r="A105" s="510" t="s">
        <v>682</v>
      </c>
      <c r="B105" s="511" t="s">
        <v>683</v>
      </c>
      <c r="C105" s="512">
        <v>8175136</v>
      </c>
      <c r="D105" s="515">
        <v>3160690</v>
      </c>
      <c r="E105" s="513">
        <f t="shared" si="11"/>
        <v>0.38662231429544414</v>
      </c>
    </row>
    <row r="106" spans="1:5" ht="34.5" customHeight="1" thickBot="1" x14ac:dyDescent="0.3">
      <c r="A106" s="463" t="s">
        <v>684</v>
      </c>
      <c r="B106" s="486" t="s">
        <v>685</v>
      </c>
      <c r="C106" s="465"/>
      <c r="D106" s="487"/>
      <c r="E106" s="466"/>
    </row>
    <row r="107" spans="1:5" ht="34.5" customHeight="1" thickBot="1" x14ac:dyDescent="0.3">
      <c r="A107" s="463" t="s">
        <v>686</v>
      </c>
      <c r="B107" s="486" t="s">
        <v>687</v>
      </c>
      <c r="C107" s="465">
        <v>7244154</v>
      </c>
      <c r="D107" s="487">
        <v>12604848</v>
      </c>
      <c r="E107" s="508">
        <f t="shared" si="11"/>
        <v>1.740002766368578</v>
      </c>
    </row>
    <row r="108" spans="1:5" ht="34.5" customHeight="1" thickBot="1" x14ac:dyDescent="0.3">
      <c r="A108" s="463" t="s">
        <v>688</v>
      </c>
      <c r="B108" s="464" t="s">
        <v>689</v>
      </c>
      <c r="C108" s="465">
        <f>SUM(C95+C102+C107)</f>
        <v>349717081</v>
      </c>
      <c r="D108" s="487">
        <f>SUM(D95+D102+D107)</f>
        <v>333851185</v>
      </c>
      <c r="E108" s="508">
        <f t="shared" si="11"/>
        <v>0.95463219596071147</v>
      </c>
    </row>
    <row r="109" spans="1:5" ht="34.5" customHeight="1" thickBot="1" x14ac:dyDescent="0.3">
      <c r="A109" s="517" t="s">
        <v>75</v>
      </c>
      <c r="B109" s="518" t="s">
        <v>75</v>
      </c>
      <c r="C109" s="519" t="s">
        <v>75</v>
      </c>
      <c r="D109" s="519" t="s">
        <v>75</v>
      </c>
      <c r="E109" s="520" t="s">
        <v>75</v>
      </c>
    </row>
    <row r="110" spans="1:5" ht="34.5" customHeight="1" thickBot="1" x14ac:dyDescent="0.3">
      <c r="A110" s="463" t="s">
        <v>690</v>
      </c>
      <c r="B110" s="765" t="s">
        <v>691</v>
      </c>
      <c r="C110" s="766"/>
      <c r="D110" s="766"/>
      <c r="E110" s="767"/>
    </row>
    <row r="111" spans="1:5" ht="34.5" customHeight="1" x14ac:dyDescent="0.25">
      <c r="A111" s="504" t="s">
        <v>692</v>
      </c>
      <c r="B111" s="505" t="s">
        <v>693</v>
      </c>
      <c r="C111" s="506">
        <v>56796640</v>
      </c>
      <c r="D111" s="514">
        <v>69721328</v>
      </c>
      <c r="E111" s="509">
        <f t="shared" ref="E111" si="12">D111/C111</f>
        <v>1.2275607852858901</v>
      </c>
    </row>
    <row r="112" spans="1:5" ht="34.5" customHeight="1" x14ac:dyDescent="0.25">
      <c r="A112" s="471" t="s">
        <v>694</v>
      </c>
      <c r="B112" s="472" t="s">
        <v>695</v>
      </c>
      <c r="C112" s="473">
        <v>1957584</v>
      </c>
      <c r="D112" s="484">
        <v>1957584</v>
      </c>
      <c r="E112" s="481">
        <v>1</v>
      </c>
    </row>
    <row r="113" spans="1:8" ht="34.5" customHeight="1" x14ac:dyDescent="0.25">
      <c r="A113" s="471" t="s">
        <v>696</v>
      </c>
      <c r="B113" s="472" t="s">
        <v>697</v>
      </c>
      <c r="C113" s="473"/>
      <c r="D113" s="484"/>
      <c r="E113" s="474"/>
    </row>
    <row r="114" spans="1:8" ht="34.5" customHeight="1" x14ac:dyDescent="0.25">
      <c r="A114" s="471" t="s">
        <v>698</v>
      </c>
      <c r="B114" s="472" t="s">
        <v>699</v>
      </c>
      <c r="C114" s="473"/>
      <c r="D114" s="484"/>
      <c r="E114" s="474"/>
    </row>
    <row r="115" spans="1:8" ht="34.5" customHeight="1" x14ac:dyDescent="0.25">
      <c r="A115" s="471" t="s">
        <v>700</v>
      </c>
      <c r="B115" s="472" t="s">
        <v>701</v>
      </c>
      <c r="C115" s="473"/>
      <c r="D115" s="484"/>
      <c r="E115" s="474"/>
    </row>
    <row r="116" spans="1:8" ht="34.5" customHeight="1" x14ac:dyDescent="0.25">
      <c r="A116" s="471" t="s">
        <v>702</v>
      </c>
      <c r="B116" s="472" t="s">
        <v>703</v>
      </c>
      <c r="C116" s="473">
        <v>0</v>
      </c>
      <c r="D116" s="473">
        <v>693357</v>
      </c>
      <c r="E116" s="474"/>
      <c r="H116" t="s">
        <v>75</v>
      </c>
    </row>
    <row r="117" spans="1:8" ht="34.5" customHeight="1" x14ac:dyDescent="0.25">
      <c r="A117" s="471" t="s">
        <v>704</v>
      </c>
      <c r="B117" s="472" t="s">
        <v>705</v>
      </c>
      <c r="C117" s="473">
        <v>0</v>
      </c>
      <c r="D117" s="473">
        <v>59460</v>
      </c>
      <c r="E117" s="474"/>
    </row>
    <row r="118" spans="1:8" ht="34.5" customHeight="1" thickBot="1" x14ac:dyDescent="0.3">
      <c r="A118" s="475" t="s">
        <v>706</v>
      </c>
      <c r="B118" s="476" t="s">
        <v>707</v>
      </c>
      <c r="C118" s="477"/>
      <c r="D118" s="477"/>
      <c r="E118" s="478"/>
    </row>
  </sheetData>
  <mergeCells count="6">
    <mergeCell ref="B110:E110"/>
    <mergeCell ref="A1:E1"/>
    <mergeCell ref="A3:E3"/>
    <mergeCell ref="A6:A7"/>
    <mergeCell ref="B7:E7"/>
    <mergeCell ref="A94:E9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N34"/>
  <sheetViews>
    <sheetView topLeftCell="B1" zoomScaleNormal="100" workbookViewId="0">
      <selection activeCell="C2" sqref="C2:I2"/>
    </sheetView>
  </sheetViews>
  <sheetFormatPr defaultRowHeight="15" x14ac:dyDescent="0.25"/>
  <cols>
    <col min="1" max="2" width="12.140625" style="88" customWidth="1"/>
    <col min="3" max="3" width="37.5703125" style="88" customWidth="1"/>
    <col min="4" max="4" width="6.85546875" style="88" customWidth="1"/>
    <col min="5" max="8" width="12.140625" style="88" customWidth="1"/>
    <col min="9" max="9" width="19.140625" style="88" customWidth="1"/>
    <col min="10" max="257" width="9.140625" style="88"/>
    <col min="258" max="258" width="12.140625" style="88" customWidth="1"/>
    <col min="259" max="259" width="37.5703125" style="88" customWidth="1"/>
    <col min="260" max="260" width="6.85546875" style="88" customWidth="1"/>
    <col min="261" max="264" width="12.140625" style="88" customWidth="1"/>
    <col min="265" max="265" width="19.140625" style="88" customWidth="1"/>
    <col min="266" max="513" width="9.140625" style="88"/>
    <col min="514" max="514" width="12.140625" style="88" customWidth="1"/>
    <col min="515" max="515" width="37.5703125" style="88" customWidth="1"/>
    <col min="516" max="516" width="6.85546875" style="88" customWidth="1"/>
    <col min="517" max="520" width="12.140625" style="88" customWidth="1"/>
    <col min="521" max="521" width="19.140625" style="88" customWidth="1"/>
    <col min="522" max="769" width="9.140625" style="88"/>
    <col min="770" max="770" width="12.140625" style="88" customWidth="1"/>
    <col min="771" max="771" width="37.5703125" style="88" customWidth="1"/>
    <col min="772" max="772" width="6.85546875" style="88" customWidth="1"/>
    <col min="773" max="776" width="12.140625" style="88" customWidth="1"/>
    <col min="777" max="777" width="19.140625" style="88" customWidth="1"/>
    <col min="778" max="1025" width="9.140625" style="88"/>
    <col min="1026" max="1026" width="12.140625" style="88" customWidth="1"/>
    <col min="1027" max="1027" width="37.5703125" style="88" customWidth="1"/>
    <col min="1028" max="1028" width="6.85546875" style="88" customWidth="1"/>
    <col min="1029" max="1032" width="12.140625" style="88" customWidth="1"/>
    <col min="1033" max="1033" width="19.140625" style="88" customWidth="1"/>
    <col min="1034" max="1281" width="9.140625" style="88"/>
    <col min="1282" max="1282" width="12.140625" style="88" customWidth="1"/>
    <col min="1283" max="1283" width="37.5703125" style="88" customWidth="1"/>
    <col min="1284" max="1284" width="6.85546875" style="88" customWidth="1"/>
    <col min="1285" max="1288" width="12.140625" style="88" customWidth="1"/>
    <col min="1289" max="1289" width="19.140625" style="88" customWidth="1"/>
    <col min="1290" max="1537" width="9.140625" style="88"/>
    <col min="1538" max="1538" width="12.140625" style="88" customWidth="1"/>
    <col min="1539" max="1539" width="37.5703125" style="88" customWidth="1"/>
    <col min="1540" max="1540" width="6.85546875" style="88" customWidth="1"/>
    <col min="1541" max="1544" width="12.140625" style="88" customWidth="1"/>
    <col min="1545" max="1545" width="19.140625" style="88" customWidth="1"/>
    <col min="1546" max="1793" width="9.140625" style="88"/>
    <col min="1794" max="1794" width="12.140625" style="88" customWidth="1"/>
    <col min="1795" max="1795" width="37.5703125" style="88" customWidth="1"/>
    <col min="1796" max="1796" width="6.85546875" style="88" customWidth="1"/>
    <col min="1797" max="1800" width="12.140625" style="88" customWidth="1"/>
    <col min="1801" max="1801" width="19.140625" style="88" customWidth="1"/>
    <col min="1802" max="2049" width="9.140625" style="88"/>
    <col min="2050" max="2050" width="12.140625" style="88" customWidth="1"/>
    <col min="2051" max="2051" width="37.5703125" style="88" customWidth="1"/>
    <col min="2052" max="2052" width="6.85546875" style="88" customWidth="1"/>
    <col min="2053" max="2056" width="12.140625" style="88" customWidth="1"/>
    <col min="2057" max="2057" width="19.140625" style="88" customWidth="1"/>
    <col min="2058" max="2305" width="9.140625" style="88"/>
    <col min="2306" max="2306" width="12.140625" style="88" customWidth="1"/>
    <col min="2307" max="2307" width="37.5703125" style="88" customWidth="1"/>
    <col min="2308" max="2308" width="6.85546875" style="88" customWidth="1"/>
    <col min="2309" max="2312" width="12.140625" style="88" customWidth="1"/>
    <col min="2313" max="2313" width="19.140625" style="88" customWidth="1"/>
    <col min="2314" max="2561" width="9.140625" style="88"/>
    <col min="2562" max="2562" width="12.140625" style="88" customWidth="1"/>
    <col min="2563" max="2563" width="37.5703125" style="88" customWidth="1"/>
    <col min="2564" max="2564" width="6.85546875" style="88" customWidth="1"/>
    <col min="2565" max="2568" width="12.140625" style="88" customWidth="1"/>
    <col min="2569" max="2569" width="19.140625" style="88" customWidth="1"/>
    <col min="2570" max="2817" width="9.140625" style="88"/>
    <col min="2818" max="2818" width="12.140625" style="88" customWidth="1"/>
    <col min="2819" max="2819" width="37.5703125" style="88" customWidth="1"/>
    <col min="2820" max="2820" width="6.85546875" style="88" customWidth="1"/>
    <col min="2821" max="2824" width="12.140625" style="88" customWidth="1"/>
    <col min="2825" max="2825" width="19.140625" style="88" customWidth="1"/>
    <col min="2826" max="3073" width="9.140625" style="88"/>
    <col min="3074" max="3074" width="12.140625" style="88" customWidth="1"/>
    <col min="3075" max="3075" width="37.5703125" style="88" customWidth="1"/>
    <col min="3076" max="3076" width="6.85546875" style="88" customWidth="1"/>
    <col min="3077" max="3080" width="12.140625" style="88" customWidth="1"/>
    <col min="3081" max="3081" width="19.140625" style="88" customWidth="1"/>
    <col min="3082" max="3329" width="9.140625" style="88"/>
    <col min="3330" max="3330" width="12.140625" style="88" customWidth="1"/>
    <col min="3331" max="3331" width="37.5703125" style="88" customWidth="1"/>
    <col min="3332" max="3332" width="6.85546875" style="88" customWidth="1"/>
    <col min="3333" max="3336" width="12.140625" style="88" customWidth="1"/>
    <col min="3337" max="3337" width="19.140625" style="88" customWidth="1"/>
    <col min="3338" max="3585" width="9.140625" style="88"/>
    <col min="3586" max="3586" width="12.140625" style="88" customWidth="1"/>
    <col min="3587" max="3587" width="37.5703125" style="88" customWidth="1"/>
    <col min="3588" max="3588" width="6.85546875" style="88" customWidth="1"/>
    <col min="3589" max="3592" width="12.140625" style="88" customWidth="1"/>
    <col min="3593" max="3593" width="19.140625" style="88" customWidth="1"/>
    <col min="3594" max="3841" width="9.140625" style="88"/>
    <col min="3842" max="3842" width="12.140625" style="88" customWidth="1"/>
    <col min="3843" max="3843" width="37.5703125" style="88" customWidth="1"/>
    <col min="3844" max="3844" width="6.85546875" style="88" customWidth="1"/>
    <col min="3845" max="3848" width="12.140625" style="88" customWidth="1"/>
    <col min="3849" max="3849" width="19.140625" style="88" customWidth="1"/>
    <col min="3850" max="4097" width="9.140625" style="88"/>
    <col min="4098" max="4098" width="12.140625" style="88" customWidth="1"/>
    <col min="4099" max="4099" width="37.5703125" style="88" customWidth="1"/>
    <col min="4100" max="4100" width="6.85546875" style="88" customWidth="1"/>
    <col min="4101" max="4104" width="12.140625" style="88" customWidth="1"/>
    <col min="4105" max="4105" width="19.140625" style="88" customWidth="1"/>
    <col min="4106" max="4353" width="9.140625" style="88"/>
    <col min="4354" max="4354" width="12.140625" style="88" customWidth="1"/>
    <col min="4355" max="4355" width="37.5703125" style="88" customWidth="1"/>
    <col min="4356" max="4356" width="6.85546875" style="88" customWidth="1"/>
    <col min="4357" max="4360" width="12.140625" style="88" customWidth="1"/>
    <col min="4361" max="4361" width="19.140625" style="88" customWidth="1"/>
    <col min="4362" max="4609" width="9.140625" style="88"/>
    <col min="4610" max="4610" width="12.140625" style="88" customWidth="1"/>
    <col min="4611" max="4611" width="37.5703125" style="88" customWidth="1"/>
    <col min="4612" max="4612" width="6.85546875" style="88" customWidth="1"/>
    <col min="4613" max="4616" width="12.140625" style="88" customWidth="1"/>
    <col min="4617" max="4617" width="19.140625" style="88" customWidth="1"/>
    <col min="4618" max="4865" width="9.140625" style="88"/>
    <col min="4866" max="4866" width="12.140625" style="88" customWidth="1"/>
    <col min="4867" max="4867" width="37.5703125" style="88" customWidth="1"/>
    <col min="4868" max="4868" width="6.85546875" style="88" customWidth="1"/>
    <col min="4869" max="4872" width="12.140625" style="88" customWidth="1"/>
    <col min="4873" max="4873" width="19.140625" style="88" customWidth="1"/>
    <col min="4874" max="5121" width="9.140625" style="88"/>
    <col min="5122" max="5122" width="12.140625" style="88" customWidth="1"/>
    <col min="5123" max="5123" width="37.5703125" style="88" customWidth="1"/>
    <col min="5124" max="5124" width="6.85546875" style="88" customWidth="1"/>
    <col min="5125" max="5128" width="12.140625" style="88" customWidth="1"/>
    <col min="5129" max="5129" width="19.140625" style="88" customWidth="1"/>
    <col min="5130" max="5377" width="9.140625" style="88"/>
    <col min="5378" max="5378" width="12.140625" style="88" customWidth="1"/>
    <col min="5379" max="5379" width="37.5703125" style="88" customWidth="1"/>
    <col min="5380" max="5380" width="6.85546875" style="88" customWidth="1"/>
    <col min="5381" max="5384" width="12.140625" style="88" customWidth="1"/>
    <col min="5385" max="5385" width="19.140625" style="88" customWidth="1"/>
    <col min="5386" max="5633" width="9.140625" style="88"/>
    <col min="5634" max="5634" width="12.140625" style="88" customWidth="1"/>
    <col min="5635" max="5635" width="37.5703125" style="88" customWidth="1"/>
    <col min="5636" max="5636" width="6.85546875" style="88" customWidth="1"/>
    <col min="5637" max="5640" width="12.140625" style="88" customWidth="1"/>
    <col min="5641" max="5641" width="19.140625" style="88" customWidth="1"/>
    <col min="5642" max="5889" width="9.140625" style="88"/>
    <col min="5890" max="5890" width="12.140625" style="88" customWidth="1"/>
    <col min="5891" max="5891" width="37.5703125" style="88" customWidth="1"/>
    <col min="5892" max="5892" width="6.85546875" style="88" customWidth="1"/>
    <col min="5893" max="5896" width="12.140625" style="88" customWidth="1"/>
    <col min="5897" max="5897" width="19.140625" style="88" customWidth="1"/>
    <col min="5898" max="6145" width="9.140625" style="88"/>
    <col min="6146" max="6146" width="12.140625" style="88" customWidth="1"/>
    <col min="6147" max="6147" width="37.5703125" style="88" customWidth="1"/>
    <col min="6148" max="6148" width="6.85546875" style="88" customWidth="1"/>
    <col min="6149" max="6152" width="12.140625" style="88" customWidth="1"/>
    <col min="6153" max="6153" width="19.140625" style="88" customWidth="1"/>
    <col min="6154" max="6401" width="9.140625" style="88"/>
    <col min="6402" max="6402" width="12.140625" style="88" customWidth="1"/>
    <col min="6403" max="6403" width="37.5703125" style="88" customWidth="1"/>
    <col min="6404" max="6404" width="6.85546875" style="88" customWidth="1"/>
    <col min="6405" max="6408" width="12.140625" style="88" customWidth="1"/>
    <col min="6409" max="6409" width="19.140625" style="88" customWidth="1"/>
    <col min="6410" max="6657" width="9.140625" style="88"/>
    <col min="6658" max="6658" width="12.140625" style="88" customWidth="1"/>
    <col min="6659" max="6659" width="37.5703125" style="88" customWidth="1"/>
    <col min="6660" max="6660" width="6.85546875" style="88" customWidth="1"/>
    <col min="6661" max="6664" width="12.140625" style="88" customWidth="1"/>
    <col min="6665" max="6665" width="19.140625" style="88" customWidth="1"/>
    <col min="6666" max="6913" width="9.140625" style="88"/>
    <col min="6914" max="6914" width="12.140625" style="88" customWidth="1"/>
    <col min="6915" max="6915" width="37.5703125" style="88" customWidth="1"/>
    <col min="6916" max="6916" width="6.85546875" style="88" customWidth="1"/>
    <col min="6917" max="6920" width="12.140625" style="88" customWidth="1"/>
    <col min="6921" max="6921" width="19.140625" style="88" customWidth="1"/>
    <col min="6922" max="7169" width="9.140625" style="88"/>
    <col min="7170" max="7170" width="12.140625" style="88" customWidth="1"/>
    <col min="7171" max="7171" width="37.5703125" style="88" customWidth="1"/>
    <col min="7172" max="7172" width="6.85546875" style="88" customWidth="1"/>
    <col min="7173" max="7176" width="12.140625" style="88" customWidth="1"/>
    <col min="7177" max="7177" width="19.140625" style="88" customWidth="1"/>
    <col min="7178" max="7425" width="9.140625" style="88"/>
    <col min="7426" max="7426" width="12.140625" style="88" customWidth="1"/>
    <col min="7427" max="7427" width="37.5703125" style="88" customWidth="1"/>
    <col min="7428" max="7428" width="6.85546875" style="88" customWidth="1"/>
    <col min="7429" max="7432" width="12.140625" style="88" customWidth="1"/>
    <col min="7433" max="7433" width="19.140625" style="88" customWidth="1"/>
    <col min="7434" max="7681" width="9.140625" style="88"/>
    <col min="7682" max="7682" width="12.140625" style="88" customWidth="1"/>
    <col min="7683" max="7683" width="37.5703125" style="88" customWidth="1"/>
    <col min="7684" max="7684" width="6.85546875" style="88" customWidth="1"/>
    <col min="7685" max="7688" width="12.140625" style="88" customWidth="1"/>
    <col min="7689" max="7689" width="19.140625" style="88" customWidth="1"/>
    <col min="7690" max="7937" width="9.140625" style="88"/>
    <col min="7938" max="7938" width="12.140625" style="88" customWidth="1"/>
    <col min="7939" max="7939" width="37.5703125" style="88" customWidth="1"/>
    <col min="7940" max="7940" width="6.85546875" style="88" customWidth="1"/>
    <col min="7941" max="7944" width="12.140625" style="88" customWidth="1"/>
    <col min="7945" max="7945" width="19.140625" style="88" customWidth="1"/>
    <col min="7946" max="8193" width="9.140625" style="88"/>
    <col min="8194" max="8194" width="12.140625" style="88" customWidth="1"/>
    <col min="8195" max="8195" width="37.5703125" style="88" customWidth="1"/>
    <col min="8196" max="8196" width="6.85546875" style="88" customWidth="1"/>
    <col min="8197" max="8200" width="12.140625" style="88" customWidth="1"/>
    <col min="8201" max="8201" width="19.140625" style="88" customWidth="1"/>
    <col min="8202" max="8449" width="9.140625" style="88"/>
    <col min="8450" max="8450" width="12.140625" style="88" customWidth="1"/>
    <col min="8451" max="8451" width="37.5703125" style="88" customWidth="1"/>
    <col min="8452" max="8452" width="6.85546875" style="88" customWidth="1"/>
    <col min="8453" max="8456" width="12.140625" style="88" customWidth="1"/>
    <col min="8457" max="8457" width="19.140625" style="88" customWidth="1"/>
    <col min="8458" max="8705" width="9.140625" style="88"/>
    <col min="8706" max="8706" width="12.140625" style="88" customWidth="1"/>
    <col min="8707" max="8707" width="37.5703125" style="88" customWidth="1"/>
    <col min="8708" max="8708" width="6.85546875" style="88" customWidth="1"/>
    <col min="8709" max="8712" width="12.140625" style="88" customWidth="1"/>
    <col min="8713" max="8713" width="19.140625" style="88" customWidth="1"/>
    <col min="8714" max="8961" width="9.140625" style="88"/>
    <col min="8962" max="8962" width="12.140625" style="88" customWidth="1"/>
    <col min="8963" max="8963" width="37.5703125" style="88" customWidth="1"/>
    <col min="8964" max="8964" width="6.85546875" style="88" customWidth="1"/>
    <col min="8965" max="8968" width="12.140625" style="88" customWidth="1"/>
    <col min="8969" max="8969" width="19.140625" style="88" customWidth="1"/>
    <col min="8970" max="9217" width="9.140625" style="88"/>
    <col min="9218" max="9218" width="12.140625" style="88" customWidth="1"/>
    <col min="9219" max="9219" width="37.5703125" style="88" customWidth="1"/>
    <col min="9220" max="9220" width="6.85546875" style="88" customWidth="1"/>
    <col min="9221" max="9224" width="12.140625" style="88" customWidth="1"/>
    <col min="9225" max="9225" width="19.140625" style="88" customWidth="1"/>
    <col min="9226" max="9473" width="9.140625" style="88"/>
    <col min="9474" max="9474" width="12.140625" style="88" customWidth="1"/>
    <col min="9475" max="9475" width="37.5703125" style="88" customWidth="1"/>
    <col min="9476" max="9476" width="6.85546875" style="88" customWidth="1"/>
    <col min="9477" max="9480" width="12.140625" style="88" customWidth="1"/>
    <col min="9481" max="9481" width="19.140625" style="88" customWidth="1"/>
    <col min="9482" max="9729" width="9.140625" style="88"/>
    <col min="9730" max="9730" width="12.140625" style="88" customWidth="1"/>
    <col min="9731" max="9731" width="37.5703125" style="88" customWidth="1"/>
    <col min="9732" max="9732" width="6.85546875" style="88" customWidth="1"/>
    <col min="9733" max="9736" width="12.140625" style="88" customWidth="1"/>
    <col min="9737" max="9737" width="19.140625" style="88" customWidth="1"/>
    <col min="9738" max="9985" width="9.140625" style="88"/>
    <col min="9986" max="9986" width="12.140625" style="88" customWidth="1"/>
    <col min="9987" max="9987" width="37.5703125" style="88" customWidth="1"/>
    <col min="9988" max="9988" width="6.85546875" style="88" customWidth="1"/>
    <col min="9989" max="9992" width="12.140625" style="88" customWidth="1"/>
    <col min="9993" max="9993" width="19.140625" style="88" customWidth="1"/>
    <col min="9994" max="10241" width="9.140625" style="88"/>
    <col min="10242" max="10242" width="12.140625" style="88" customWidth="1"/>
    <col min="10243" max="10243" width="37.5703125" style="88" customWidth="1"/>
    <col min="10244" max="10244" width="6.85546875" style="88" customWidth="1"/>
    <col min="10245" max="10248" width="12.140625" style="88" customWidth="1"/>
    <col min="10249" max="10249" width="19.140625" style="88" customWidth="1"/>
    <col min="10250" max="10497" width="9.140625" style="88"/>
    <col min="10498" max="10498" width="12.140625" style="88" customWidth="1"/>
    <col min="10499" max="10499" width="37.5703125" style="88" customWidth="1"/>
    <col min="10500" max="10500" width="6.85546875" style="88" customWidth="1"/>
    <col min="10501" max="10504" width="12.140625" style="88" customWidth="1"/>
    <col min="10505" max="10505" width="19.140625" style="88" customWidth="1"/>
    <col min="10506" max="10753" width="9.140625" style="88"/>
    <col min="10754" max="10754" width="12.140625" style="88" customWidth="1"/>
    <col min="10755" max="10755" width="37.5703125" style="88" customWidth="1"/>
    <col min="10756" max="10756" width="6.85546875" style="88" customWidth="1"/>
    <col min="10757" max="10760" width="12.140625" style="88" customWidth="1"/>
    <col min="10761" max="10761" width="19.140625" style="88" customWidth="1"/>
    <col min="10762" max="11009" width="9.140625" style="88"/>
    <col min="11010" max="11010" width="12.140625" style="88" customWidth="1"/>
    <col min="11011" max="11011" width="37.5703125" style="88" customWidth="1"/>
    <col min="11012" max="11012" width="6.85546875" style="88" customWidth="1"/>
    <col min="11013" max="11016" width="12.140625" style="88" customWidth="1"/>
    <col min="11017" max="11017" width="19.140625" style="88" customWidth="1"/>
    <col min="11018" max="11265" width="9.140625" style="88"/>
    <col min="11266" max="11266" width="12.140625" style="88" customWidth="1"/>
    <col min="11267" max="11267" width="37.5703125" style="88" customWidth="1"/>
    <col min="11268" max="11268" width="6.85546875" style="88" customWidth="1"/>
    <col min="11269" max="11272" width="12.140625" style="88" customWidth="1"/>
    <col min="11273" max="11273" width="19.140625" style="88" customWidth="1"/>
    <col min="11274" max="11521" width="9.140625" style="88"/>
    <col min="11522" max="11522" width="12.140625" style="88" customWidth="1"/>
    <col min="11523" max="11523" width="37.5703125" style="88" customWidth="1"/>
    <col min="11524" max="11524" width="6.85546875" style="88" customWidth="1"/>
    <col min="11525" max="11528" width="12.140625" style="88" customWidth="1"/>
    <col min="11529" max="11529" width="19.140625" style="88" customWidth="1"/>
    <col min="11530" max="11777" width="9.140625" style="88"/>
    <col min="11778" max="11778" width="12.140625" style="88" customWidth="1"/>
    <col min="11779" max="11779" width="37.5703125" style="88" customWidth="1"/>
    <col min="11780" max="11780" width="6.85546875" style="88" customWidth="1"/>
    <col min="11781" max="11784" width="12.140625" style="88" customWidth="1"/>
    <col min="11785" max="11785" width="19.140625" style="88" customWidth="1"/>
    <col min="11786" max="12033" width="9.140625" style="88"/>
    <col min="12034" max="12034" width="12.140625" style="88" customWidth="1"/>
    <col min="12035" max="12035" width="37.5703125" style="88" customWidth="1"/>
    <col min="12036" max="12036" width="6.85546875" style="88" customWidth="1"/>
    <col min="12037" max="12040" width="12.140625" style="88" customWidth="1"/>
    <col min="12041" max="12041" width="19.140625" style="88" customWidth="1"/>
    <col min="12042" max="12289" width="9.140625" style="88"/>
    <col min="12290" max="12290" width="12.140625" style="88" customWidth="1"/>
    <col min="12291" max="12291" width="37.5703125" style="88" customWidth="1"/>
    <col min="12292" max="12292" width="6.85546875" style="88" customWidth="1"/>
    <col min="12293" max="12296" width="12.140625" style="88" customWidth="1"/>
    <col min="12297" max="12297" width="19.140625" style="88" customWidth="1"/>
    <col min="12298" max="12545" width="9.140625" style="88"/>
    <col min="12546" max="12546" width="12.140625" style="88" customWidth="1"/>
    <col min="12547" max="12547" width="37.5703125" style="88" customWidth="1"/>
    <col min="12548" max="12548" width="6.85546875" style="88" customWidth="1"/>
    <col min="12549" max="12552" width="12.140625" style="88" customWidth="1"/>
    <col min="12553" max="12553" width="19.140625" style="88" customWidth="1"/>
    <col min="12554" max="12801" width="9.140625" style="88"/>
    <col min="12802" max="12802" width="12.140625" style="88" customWidth="1"/>
    <col min="12803" max="12803" width="37.5703125" style="88" customWidth="1"/>
    <col min="12804" max="12804" width="6.85546875" style="88" customWidth="1"/>
    <col min="12805" max="12808" width="12.140625" style="88" customWidth="1"/>
    <col min="12809" max="12809" width="19.140625" style="88" customWidth="1"/>
    <col min="12810" max="13057" width="9.140625" style="88"/>
    <col min="13058" max="13058" width="12.140625" style="88" customWidth="1"/>
    <col min="13059" max="13059" width="37.5703125" style="88" customWidth="1"/>
    <col min="13060" max="13060" width="6.85546875" style="88" customWidth="1"/>
    <col min="13061" max="13064" width="12.140625" style="88" customWidth="1"/>
    <col min="13065" max="13065" width="19.140625" style="88" customWidth="1"/>
    <col min="13066" max="13313" width="9.140625" style="88"/>
    <col min="13314" max="13314" width="12.140625" style="88" customWidth="1"/>
    <col min="13315" max="13315" width="37.5703125" style="88" customWidth="1"/>
    <col min="13316" max="13316" width="6.85546875" style="88" customWidth="1"/>
    <col min="13317" max="13320" width="12.140625" style="88" customWidth="1"/>
    <col min="13321" max="13321" width="19.140625" style="88" customWidth="1"/>
    <col min="13322" max="13569" width="9.140625" style="88"/>
    <col min="13570" max="13570" width="12.140625" style="88" customWidth="1"/>
    <col min="13571" max="13571" width="37.5703125" style="88" customWidth="1"/>
    <col min="13572" max="13572" width="6.85546875" style="88" customWidth="1"/>
    <col min="13573" max="13576" width="12.140625" style="88" customWidth="1"/>
    <col min="13577" max="13577" width="19.140625" style="88" customWidth="1"/>
    <col min="13578" max="13825" width="9.140625" style="88"/>
    <col min="13826" max="13826" width="12.140625" style="88" customWidth="1"/>
    <col min="13827" max="13827" width="37.5703125" style="88" customWidth="1"/>
    <col min="13828" max="13828" width="6.85546875" style="88" customWidth="1"/>
    <col min="13829" max="13832" width="12.140625" style="88" customWidth="1"/>
    <col min="13833" max="13833" width="19.140625" style="88" customWidth="1"/>
    <col min="13834" max="14081" width="9.140625" style="88"/>
    <col min="14082" max="14082" width="12.140625" style="88" customWidth="1"/>
    <col min="14083" max="14083" width="37.5703125" style="88" customWidth="1"/>
    <col min="14084" max="14084" width="6.85546875" style="88" customWidth="1"/>
    <col min="14085" max="14088" width="12.140625" style="88" customWidth="1"/>
    <col min="14089" max="14089" width="19.140625" style="88" customWidth="1"/>
    <col min="14090" max="14337" width="9.140625" style="88"/>
    <col min="14338" max="14338" width="12.140625" style="88" customWidth="1"/>
    <col min="14339" max="14339" width="37.5703125" style="88" customWidth="1"/>
    <col min="14340" max="14340" width="6.85546875" style="88" customWidth="1"/>
    <col min="14341" max="14344" width="12.140625" style="88" customWidth="1"/>
    <col min="14345" max="14345" width="19.140625" style="88" customWidth="1"/>
    <col min="14346" max="14593" width="9.140625" style="88"/>
    <col min="14594" max="14594" width="12.140625" style="88" customWidth="1"/>
    <col min="14595" max="14595" width="37.5703125" style="88" customWidth="1"/>
    <col min="14596" max="14596" width="6.85546875" style="88" customWidth="1"/>
    <col min="14597" max="14600" width="12.140625" style="88" customWidth="1"/>
    <col min="14601" max="14601" width="19.140625" style="88" customWidth="1"/>
    <col min="14602" max="14849" width="9.140625" style="88"/>
    <col min="14850" max="14850" width="12.140625" style="88" customWidth="1"/>
    <col min="14851" max="14851" width="37.5703125" style="88" customWidth="1"/>
    <col min="14852" max="14852" width="6.85546875" style="88" customWidth="1"/>
    <col min="14853" max="14856" width="12.140625" style="88" customWidth="1"/>
    <col min="14857" max="14857" width="19.140625" style="88" customWidth="1"/>
    <col min="14858" max="15105" width="9.140625" style="88"/>
    <col min="15106" max="15106" width="12.140625" style="88" customWidth="1"/>
    <col min="15107" max="15107" width="37.5703125" style="88" customWidth="1"/>
    <col min="15108" max="15108" width="6.85546875" style="88" customWidth="1"/>
    <col min="15109" max="15112" width="12.140625" style="88" customWidth="1"/>
    <col min="15113" max="15113" width="19.140625" style="88" customWidth="1"/>
    <col min="15114" max="15361" width="9.140625" style="88"/>
    <col min="15362" max="15362" width="12.140625" style="88" customWidth="1"/>
    <col min="15363" max="15363" width="37.5703125" style="88" customWidth="1"/>
    <col min="15364" max="15364" width="6.85546875" style="88" customWidth="1"/>
    <col min="15365" max="15368" width="12.140625" style="88" customWidth="1"/>
    <col min="15369" max="15369" width="19.140625" style="88" customWidth="1"/>
    <col min="15370" max="15617" width="9.140625" style="88"/>
    <col min="15618" max="15618" width="12.140625" style="88" customWidth="1"/>
    <col min="15619" max="15619" width="37.5703125" style="88" customWidth="1"/>
    <col min="15620" max="15620" width="6.85546875" style="88" customWidth="1"/>
    <col min="15621" max="15624" width="12.140625" style="88" customWidth="1"/>
    <col min="15625" max="15625" width="19.140625" style="88" customWidth="1"/>
    <col min="15626" max="15873" width="9.140625" style="88"/>
    <col min="15874" max="15874" width="12.140625" style="88" customWidth="1"/>
    <col min="15875" max="15875" width="37.5703125" style="88" customWidth="1"/>
    <col min="15876" max="15876" width="6.85546875" style="88" customWidth="1"/>
    <col min="15877" max="15880" width="12.140625" style="88" customWidth="1"/>
    <col min="15881" max="15881" width="19.140625" style="88" customWidth="1"/>
    <col min="15882" max="16129" width="9.140625" style="88"/>
    <col min="16130" max="16130" width="12.140625" style="88" customWidth="1"/>
    <col min="16131" max="16131" width="37.5703125" style="88" customWidth="1"/>
    <col min="16132" max="16132" width="6.85546875" style="88" customWidth="1"/>
    <col min="16133" max="16136" width="12.140625" style="88" customWidth="1"/>
    <col min="16137" max="16137" width="19.140625" style="88" customWidth="1"/>
    <col min="16138" max="16384" width="9.140625" style="88"/>
  </cols>
  <sheetData>
    <row r="1" spans="3:12" s="521" customFormat="1" ht="21" customHeight="1" x14ac:dyDescent="0.25">
      <c r="C1" s="778" t="s">
        <v>790</v>
      </c>
      <c r="D1" s="778"/>
      <c r="E1" s="778"/>
      <c r="F1" s="778"/>
      <c r="G1" s="778"/>
      <c r="H1" s="778"/>
      <c r="I1" s="778"/>
    </row>
    <row r="2" spans="3:12" ht="35.25" customHeight="1" x14ac:dyDescent="0.25">
      <c r="C2" s="779" t="s">
        <v>709</v>
      </c>
      <c r="D2" s="779"/>
      <c r="E2" s="779"/>
      <c r="F2" s="779"/>
      <c r="G2" s="779"/>
      <c r="H2" s="779"/>
      <c r="I2" s="779"/>
    </row>
    <row r="3" spans="3:12" ht="15.75" x14ac:dyDescent="0.25">
      <c r="C3" s="432"/>
      <c r="D3" s="782">
        <v>44196</v>
      </c>
      <c r="E3" s="783"/>
      <c r="F3" s="783"/>
      <c r="G3" s="783"/>
      <c r="H3" s="432"/>
      <c r="I3" s="432"/>
    </row>
    <row r="4" spans="3:12" x14ac:dyDescent="0.25">
      <c r="I4" s="89" t="s">
        <v>76</v>
      </c>
    </row>
    <row r="5" spans="3:12" ht="52.15" customHeight="1" x14ac:dyDescent="0.25">
      <c r="C5" s="780" t="s">
        <v>117</v>
      </c>
      <c r="D5" s="781" t="s">
        <v>6</v>
      </c>
      <c r="E5" s="781" t="s">
        <v>118</v>
      </c>
      <c r="F5" s="781"/>
      <c r="G5" s="781"/>
      <c r="H5" s="781"/>
      <c r="I5" s="780" t="s">
        <v>119</v>
      </c>
    </row>
    <row r="6" spans="3:12" ht="20.85" customHeight="1" x14ac:dyDescent="0.25">
      <c r="C6" s="780"/>
      <c r="D6" s="781"/>
      <c r="E6" s="90">
        <v>2020</v>
      </c>
      <c r="F6" s="90">
        <v>2021</v>
      </c>
      <c r="G6" s="90">
        <v>2022</v>
      </c>
      <c r="H6" s="90">
        <v>2023</v>
      </c>
      <c r="I6" s="780"/>
    </row>
    <row r="7" spans="3:12" x14ac:dyDescent="0.25"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  <c r="I7" s="91">
        <v>7</v>
      </c>
    </row>
    <row r="8" spans="3:12" ht="18.600000000000001" customHeight="1" x14ac:dyDescent="0.25">
      <c r="C8" s="92" t="s">
        <v>120</v>
      </c>
      <c r="D8" s="93">
        <v>1</v>
      </c>
      <c r="E8" s="119">
        <v>12447096</v>
      </c>
      <c r="F8" s="119">
        <v>13691806</v>
      </c>
      <c r="G8" s="119">
        <f>F8*1.1</f>
        <v>15060986.600000001</v>
      </c>
      <c r="H8" s="119">
        <f>G8*1.1</f>
        <v>16567085.260000004</v>
      </c>
      <c r="I8" s="120">
        <f>SUM(E8:H8)</f>
        <v>57766973.860000007</v>
      </c>
    </row>
    <row r="9" spans="3:12" ht="17.850000000000001" customHeight="1" x14ac:dyDescent="0.25">
      <c r="C9" s="92" t="s">
        <v>121</v>
      </c>
      <c r="D9" s="93">
        <v>2</v>
      </c>
      <c r="E9" s="94"/>
      <c r="F9" s="94"/>
      <c r="G9" s="94"/>
      <c r="H9" s="94"/>
      <c r="I9" s="95"/>
    </row>
    <row r="10" spans="3:12" ht="18.600000000000001" customHeight="1" x14ac:dyDescent="0.25">
      <c r="C10" s="92" t="s">
        <v>122</v>
      </c>
      <c r="D10" s="93">
        <v>3</v>
      </c>
      <c r="E10" s="119">
        <v>110871</v>
      </c>
      <c r="F10" s="119">
        <f>E10*1.1</f>
        <v>121958.1</v>
      </c>
      <c r="G10" s="119">
        <f>F10*1.1</f>
        <v>134153.91</v>
      </c>
      <c r="H10" s="119">
        <f>G10*1.1</f>
        <v>147569.30100000001</v>
      </c>
      <c r="I10" s="120">
        <f t="shared" ref="I10:I15" si="0">SUM(E10:H10)</f>
        <v>514552.31099999999</v>
      </c>
    </row>
    <row r="11" spans="3:12" ht="45" x14ac:dyDescent="0.25">
      <c r="C11" s="92" t="s">
        <v>123</v>
      </c>
      <c r="D11" s="93">
        <v>4</v>
      </c>
      <c r="E11" s="94" t="s">
        <v>75</v>
      </c>
      <c r="F11" s="94"/>
      <c r="G11" s="94"/>
      <c r="H11" s="94"/>
      <c r="I11" s="95">
        <f t="shared" si="0"/>
        <v>0</v>
      </c>
      <c r="L11" s="88" t="s">
        <v>75</v>
      </c>
    </row>
    <row r="12" spans="3:12" x14ac:dyDescent="0.25">
      <c r="C12" s="92" t="s">
        <v>124</v>
      </c>
      <c r="D12" s="93">
        <v>5</v>
      </c>
      <c r="E12" s="94"/>
      <c r="F12" s="94"/>
      <c r="G12" s="94"/>
      <c r="H12" s="94"/>
      <c r="I12" s="95">
        <f t="shared" si="0"/>
        <v>0</v>
      </c>
    </row>
    <row r="13" spans="3:12" ht="30" x14ac:dyDescent="0.25">
      <c r="C13" s="92" t="s">
        <v>125</v>
      </c>
      <c r="D13" s="93">
        <v>6</v>
      </c>
      <c r="E13" s="94"/>
      <c r="F13" s="94"/>
      <c r="G13" s="94"/>
      <c r="H13" s="94"/>
      <c r="I13" s="95">
        <f t="shared" si="0"/>
        <v>0</v>
      </c>
    </row>
    <row r="14" spans="3:12" ht="30" x14ac:dyDescent="0.25">
      <c r="C14" s="92" t="s">
        <v>126</v>
      </c>
      <c r="D14" s="93">
        <v>7</v>
      </c>
      <c r="E14" s="94"/>
      <c r="F14" s="94"/>
      <c r="G14" s="94"/>
      <c r="H14" s="94"/>
      <c r="I14" s="95">
        <f t="shared" si="0"/>
        <v>0</v>
      </c>
    </row>
    <row r="15" spans="3:12" x14ac:dyDescent="0.25">
      <c r="C15" s="96" t="s">
        <v>127</v>
      </c>
      <c r="D15" s="97">
        <v>8</v>
      </c>
      <c r="E15" s="120">
        <f>SUM(E8:E14)</f>
        <v>12557967</v>
      </c>
      <c r="F15" s="120">
        <f>SUM(F8:F14)</f>
        <v>13813764.1</v>
      </c>
      <c r="G15" s="120">
        <f>SUM(G8:G14)</f>
        <v>15195140.510000002</v>
      </c>
      <c r="H15" s="120">
        <f>SUM(H8:H14)</f>
        <v>16714654.561000004</v>
      </c>
      <c r="I15" s="120">
        <f t="shared" si="0"/>
        <v>58281526.171000004</v>
      </c>
    </row>
    <row r="16" spans="3:12" x14ac:dyDescent="0.25">
      <c r="C16" s="96" t="s">
        <v>128</v>
      </c>
      <c r="D16" s="97">
        <v>9</v>
      </c>
      <c r="E16" s="120">
        <f>E15/2</f>
        <v>6278983.5</v>
      </c>
      <c r="F16" s="120">
        <f>F15/2</f>
        <v>6906882.0499999998</v>
      </c>
      <c r="G16" s="120">
        <f>G15/2</f>
        <v>7597570.2550000008</v>
      </c>
      <c r="H16" s="120">
        <f>H15/2</f>
        <v>8357327.2805000022</v>
      </c>
      <c r="I16" s="120">
        <f>I15/2</f>
        <v>29140763.085500002</v>
      </c>
    </row>
    <row r="17" spans="3:14" ht="28.5" x14ac:dyDescent="0.25">
      <c r="C17" s="96" t="s">
        <v>129</v>
      </c>
      <c r="D17" s="90">
        <v>10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3:14" ht="30" x14ac:dyDescent="0.25">
      <c r="C18" s="92" t="s">
        <v>130</v>
      </c>
      <c r="D18" s="91">
        <v>11</v>
      </c>
      <c r="E18" s="94"/>
      <c r="F18" s="94"/>
      <c r="G18" s="94"/>
      <c r="H18" s="94"/>
      <c r="I18" s="95">
        <v>0</v>
      </c>
      <c r="N18" s="88" t="s">
        <v>75</v>
      </c>
    </row>
    <row r="19" spans="3:14" ht="30" x14ac:dyDescent="0.25">
      <c r="C19" s="92" t="s">
        <v>131</v>
      </c>
      <c r="D19" s="91">
        <v>12</v>
      </c>
      <c r="E19" s="94"/>
      <c r="F19" s="94"/>
      <c r="G19" s="94"/>
      <c r="H19" s="94"/>
      <c r="I19" s="95">
        <v>0</v>
      </c>
    </row>
    <row r="20" spans="3:14" x14ac:dyDescent="0.25">
      <c r="C20" s="92" t="s">
        <v>132</v>
      </c>
      <c r="D20" s="91">
        <v>13</v>
      </c>
      <c r="E20" s="94"/>
      <c r="F20" s="94"/>
      <c r="G20" s="94"/>
      <c r="H20" s="94"/>
      <c r="I20" s="95">
        <v>0</v>
      </c>
    </row>
    <row r="21" spans="3:14" x14ac:dyDescent="0.25">
      <c r="C21" s="92" t="s">
        <v>133</v>
      </c>
      <c r="D21" s="91">
        <v>14</v>
      </c>
      <c r="E21" s="94"/>
      <c r="F21" s="94"/>
      <c r="G21" s="94"/>
      <c r="H21" s="94"/>
      <c r="I21" s="95">
        <v>0</v>
      </c>
    </row>
    <row r="22" spans="3:14" x14ac:dyDescent="0.25">
      <c r="C22" s="92" t="s">
        <v>134</v>
      </c>
      <c r="D22" s="91">
        <v>15</v>
      </c>
      <c r="E22" s="94"/>
      <c r="F22" s="94"/>
      <c r="G22" s="94"/>
      <c r="H22" s="94"/>
      <c r="I22" s="95">
        <v>0</v>
      </c>
    </row>
    <row r="23" spans="3:14" x14ac:dyDescent="0.25">
      <c r="C23" s="92" t="s">
        <v>135</v>
      </c>
      <c r="D23" s="91">
        <v>16</v>
      </c>
      <c r="E23" s="94"/>
      <c r="F23" s="94"/>
      <c r="G23" s="94"/>
      <c r="H23" s="94"/>
      <c r="I23" s="95">
        <v>0</v>
      </c>
    </row>
    <row r="24" spans="3:14" ht="30" x14ac:dyDescent="0.25">
      <c r="C24" s="92" t="s">
        <v>136</v>
      </c>
      <c r="D24" s="91">
        <v>17</v>
      </c>
      <c r="E24" s="94"/>
      <c r="F24" s="94"/>
      <c r="G24" s="94"/>
      <c r="H24" s="94"/>
      <c r="I24" s="95">
        <v>0</v>
      </c>
    </row>
    <row r="25" spans="3:14" ht="45" x14ac:dyDescent="0.25">
      <c r="C25" s="92" t="s">
        <v>137</v>
      </c>
      <c r="D25" s="90">
        <v>18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</row>
    <row r="26" spans="3:14" ht="30" x14ac:dyDescent="0.25">
      <c r="C26" s="92" t="s">
        <v>130</v>
      </c>
      <c r="D26" s="91">
        <v>19</v>
      </c>
      <c r="E26" s="94"/>
      <c r="F26" s="94"/>
      <c r="G26" s="94"/>
      <c r="H26" s="94"/>
      <c r="I26" s="95">
        <v>0</v>
      </c>
    </row>
    <row r="27" spans="3:14" ht="30" x14ac:dyDescent="0.25">
      <c r="C27" s="92" t="s">
        <v>131</v>
      </c>
      <c r="D27" s="91">
        <v>20</v>
      </c>
      <c r="E27" s="94"/>
      <c r="F27" s="94"/>
      <c r="G27" s="94"/>
      <c r="H27" s="94"/>
      <c r="I27" s="95">
        <v>0</v>
      </c>
    </row>
    <row r="28" spans="3:14" x14ac:dyDescent="0.25">
      <c r="C28" s="92" t="s">
        <v>132</v>
      </c>
      <c r="D28" s="91">
        <v>21</v>
      </c>
      <c r="E28" s="94"/>
      <c r="F28" s="94"/>
      <c r="G28" s="94"/>
      <c r="H28" s="94"/>
      <c r="I28" s="95">
        <v>0</v>
      </c>
    </row>
    <row r="29" spans="3:14" x14ac:dyDescent="0.25">
      <c r="C29" s="92" t="s">
        <v>133</v>
      </c>
      <c r="D29" s="91">
        <v>22</v>
      </c>
      <c r="E29" s="94"/>
      <c r="F29" s="94"/>
      <c r="G29" s="94"/>
      <c r="H29" s="94"/>
      <c r="I29" s="95">
        <v>0</v>
      </c>
    </row>
    <row r="30" spans="3:14" x14ac:dyDescent="0.25">
      <c r="C30" s="92" t="s">
        <v>134</v>
      </c>
      <c r="D30" s="91">
        <v>23</v>
      </c>
      <c r="E30" s="94"/>
      <c r="F30" s="94"/>
      <c r="G30" s="94"/>
      <c r="H30" s="94"/>
      <c r="I30" s="95">
        <v>0</v>
      </c>
    </row>
    <row r="31" spans="3:14" x14ac:dyDescent="0.25">
      <c r="C31" s="92" t="s">
        <v>135</v>
      </c>
      <c r="D31" s="91">
        <v>24</v>
      </c>
      <c r="E31" s="94"/>
      <c r="F31" s="94"/>
      <c r="G31" s="94"/>
      <c r="H31" s="94"/>
      <c r="I31" s="95">
        <v>0</v>
      </c>
    </row>
    <row r="32" spans="3:14" ht="30" x14ac:dyDescent="0.25">
      <c r="C32" s="92" t="s">
        <v>136</v>
      </c>
      <c r="D32" s="91">
        <v>25</v>
      </c>
      <c r="E32" s="94"/>
      <c r="F32" s="94"/>
      <c r="G32" s="94"/>
      <c r="H32" s="94"/>
      <c r="I32" s="95">
        <v>0</v>
      </c>
    </row>
    <row r="33" spans="3:9" ht="32.85" customHeight="1" x14ac:dyDescent="0.25">
      <c r="C33" s="96" t="s">
        <v>138</v>
      </c>
      <c r="D33" s="90">
        <v>26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</row>
    <row r="34" spans="3:9" ht="35.85" customHeight="1" x14ac:dyDescent="0.25">
      <c r="C34" s="96" t="s">
        <v>139</v>
      </c>
      <c r="D34" s="90">
        <v>27</v>
      </c>
      <c r="E34" s="120">
        <f>E16-E33</f>
        <v>6278983.5</v>
      </c>
      <c r="F34" s="120">
        <f>F16-F33</f>
        <v>6906882.0499999998</v>
      </c>
      <c r="G34" s="120">
        <f>G16-G33</f>
        <v>7597570.2550000008</v>
      </c>
      <c r="H34" s="120">
        <f>H16-H33</f>
        <v>8357327.2805000022</v>
      </c>
      <c r="I34" s="120">
        <f>I16-I33</f>
        <v>29140763.085500002</v>
      </c>
    </row>
  </sheetData>
  <mergeCells count="7">
    <mergeCell ref="C1:I1"/>
    <mergeCell ref="C2:I2"/>
    <mergeCell ref="C5:C6"/>
    <mergeCell ref="D5:D6"/>
    <mergeCell ref="E5:H5"/>
    <mergeCell ref="I5:I6"/>
    <mergeCell ref="D3:G3"/>
  </mergeCells>
  <printOptions horizontalCentered="1" verticalCentered="1"/>
  <pageMargins left="0" right="0" top="0.39370078740157483" bottom="0.39370078740157483" header="0" footer="0"/>
  <pageSetup paperSize="9" scale="86" orientation="portrait" r:id="rId1"/>
  <headerFooter>
    <oddHeader>&amp;C&amp;A</oddHeader>
    <oddFooter>&amp;COldal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88AA-8C62-4DCB-8325-53AFBD849DB0}">
  <dimension ref="A1:H58"/>
  <sheetViews>
    <sheetView tabSelected="1" view="pageBreakPreview" zoomScaleNormal="115" zoomScaleSheetLayoutView="100" workbookViewId="0">
      <selection activeCell="A2" sqref="A2:D2"/>
    </sheetView>
  </sheetViews>
  <sheetFormatPr defaultColWidth="11.5703125" defaultRowHeight="18.75" x14ac:dyDescent="0.3"/>
  <cols>
    <col min="1" max="1" width="4.85546875" style="597" customWidth="1"/>
    <col min="2" max="2" width="27.5703125" style="597" customWidth="1"/>
    <col min="3" max="3" width="59.42578125" style="597" customWidth="1"/>
    <col min="4" max="4" width="20.140625" style="597" customWidth="1"/>
    <col min="5" max="5" width="11.85546875" style="597" customWidth="1"/>
    <col min="6" max="6" width="0.5703125" style="597" customWidth="1"/>
    <col min="7" max="7" width="13.7109375" style="597" customWidth="1"/>
    <col min="8" max="8" width="14.5703125" style="597" customWidth="1"/>
    <col min="9" max="257" width="11.5703125" style="597"/>
    <col min="258" max="258" width="27.5703125" style="597" customWidth="1"/>
    <col min="259" max="259" width="59.42578125" style="597" customWidth="1"/>
    <col min="260" max="260" width="15.85546875" style="597" customWidth="1"/>
    <col min="261" max="261" width="11.85546875" style="597" customWidth="1"/>
    <col min="262" max="262" width="0.5703125" style="597" customWidth="1"/>
    <col min="263" max="263" width="13.7109375" style="597" customWidth="1"/>
    <col min="264" max="264" width="14.5703125" style="597" customWidth="1"/>
    <col min="265" max="513" width="11.5703125" style="597"/>
    <col min="514" max="514" width="27.5703125" style="597" customWidth="1"/>
    <col min="515" max="515" width="59.42578125" style="597" customWidth="1"/>
    <col min="516" max="516" width="15.85546875" style="597" customWidth="1"/>
    <col min="517" max="517" width="11.85546875" style="597" customWidth="1"/>
    <col min="518" max="518" width="0.5703125" style="597" customWidth="1"/>
    <col min="519" max="519" width="13.7109375" style="597" customWidth="1"/>
    <col min="520" max="520" width="14.5703125" style="597" customWidth="1"/>
    <col min="521" max="769" width="11.5703125" style="597"/>
    <col min="770" max="770" width="27.5703125" style="597" customWidth="1"/>
    <col min="771" max="771" width="59.42578125" style="597" customWidth="1"/>
    <col min="772" max="772" width="15.85546875" style="597" customWidth="1"/>
    <col min="773" max="773" width="11.85546875" style="597" customWidth="1"/>
    <col min="774" max="774" width="0.5703125" style="597" customWidth="1"/>
    <col min="775" max="775" width="13.7109375" style="597" customWidth="1"/>
    <col min="776" max="776" width="14.5703125" style="597" customWidth="1"/>
    <col min="777" max="1025" width="11.5703125" style="597"/>
    <col min="1026" max="1026" width="27.5703125" style="597" customWidth="1"/>
    <col min="1027" max="1027" width="59.42578125" style="597" customWidth="1"/>
    <col min="1028" max="1028" width="15.85546875" style="597" customWidth="1"/>
    <col min="1029" max="1029" width="11.85546875" style="597" customWidth="1"/>
    <col min="1030" max="1030" width="0.5703125" style="597" customWidth="1"/>
    <col min="1031" max="1031" width="13.7109375" style="597" customWidth="1"/>
    <col min="1032" max="1032" width="14.5703125" style="597" customWidth="1"/>
    <col min="1033" max="1281" width="11.5703125" style="597"/>
    <col min="1282" max="1282" width="27.5703125" style="597" customWidth="1"/>
    <col min="1283" max="1283" width="59.42578125" style="597" customWidth="1"/>
    <col min="1284" max="1284" width="15.85546875" style="597" customWidth="1"/>
    <col min="1285" max="1285" width="11.85546875" style="597" customWidth="1"/>
    <col min="1286" max="1286" width="0.5703125" style="597" customWidth="1"/>
    <col min="1287" max="1287" width="13.7109375" style="597" customWidth="1"/>
    <col min="1288" max="1288" width="14.5703125" style="597" customWidth="1"/>
    <col min="1289" max="1537" width="11.5703125" style="597"/>
    <col min="1538" max="1538" width="27.5703125" style="597" customWidth="1"/>
    <col min="1539" max="1539" width="59.42578125" style="597" customWidth="1"/>
    <col min="1540" max="1540" width="15.85546875" style="597" customWidth="1"/>
    <col min="1541" max="1541" width="11.85546875" style="597" customWidth="1"/>
    <col min="1542" max="1542" width="0.5703125" style="597" customWidth="1"/>
    <col min="1543" max="1543" width="13.7109375" style="597" customWidth="1"/>
    <col min="1544" max="1544" width="14.5703125" style="597" customWidth="1"/>
    <col min="1545" max="1793" width="11.5703125" style="597"/>
    <col min="1794" max="1794" width="27.5703125" style="597" customWidth="1"/>
    <col min="1795" max="1795" width="59.42578125" style="597" customWidth="1"/>
    <col min="1796" max="1796" width="15.85546875" style="597" customWidth="1"/>
    <col min="1797" max="1797" width="11.85546875" style="597" customWidth="1"/>
    <col min="1798" max="1798" width="0.5703125" style="597" customWidth="1"/>
    <col min="1799" max="1799" width="13.7109375" style="597" customWidth="1"/>
    <col min="1800" max="1800" width="14.5703125" style="597" customWidth="1"/>
    <col min="1801" max="2049" width="11.5703125" style="597"/>
    <col min="2050" max="2050" width="27.5703125" style="597" customWidth="1"/>
    <col min="2051" max="2051" width="59.42578125" style="597" customWidth="1"/>
    <col min="2052" max="2052" width="15.85546875" style="597" customWidth="1"/>
    <col min="2053" max="2053" width="11.85546875" style="597" customWidth="1"/>
    <col min="2054" max="2054" width="0.5703125" style="597" customWidth="1"/>
    <col min="2055" max="2055" width="13.7109375" style="597" customWidth="1"/>
    <col min="2056" max="2056" width="14.5703125" style="597" customWidth="1"/>
    <col min="2057" max="2305" width="11.5703125" style="597"/>
    <col min="2306" max="2306" width="27.5703125" style="597" customWidth="1"/>
    <col min="2307" max="2307" width="59.42578125" style="597" customWidth="1"/>
    <col min="2308" max="2308" width="15.85546875" style="597" customWidth="1"/>
    <col min="2309" max="2309" width="11.85546875" style="597" customWidth="1"/>
    <col min="2310" max="2310" width="0.5703125" style="597" customWidth="1"/>
    <col min="2311" max="2311" width="13.7109375" style="597" customWidth="1"/>
    <col min="2312" max="2312" width="14.5703125" style="597" customWidth="1"/>
    <col min="2313" max="2561" width="11.5703125" style="597"/>
    <col min="2562" max="2562" width="27.5703125" style="597" customWidth="1"/>
    <col min="2563" max="2563" width="59.42578125" style="597" customWidth="1"/>
    <col min="2564" max="2564" width="15.85546875" style="597" customWidth="1"/>
    <col min="2565" max="2565" width="11.85546875" style="597" customWidth="1"/>
    <col min="2566" max="2566" width="0.5703125" style="597" customWidth="1"/>
    <col min="2567" max="2567" width="13.7109375" style="597" customWidth="1"/>
    <col min="2568" max="2568" width="14.5703125" style="597" customWidth="1"/>
    <col min="2569" max="2817" width="11.5703125" style="597"/>
    <col min="2818" max="2818" width="27.5703125" style="597" customWidth="1"/>
    <col min="2819" max="2819" width="59.42578125" style="597" customWidth="1"/>
    <col min="2820" max="2820" width="15.85546875" style="597" customWidth="1"/>
    <col min="2821" max="2821" width="11.85546875" style="597" customWidth="1"/>
    <col min="2822" max="2822" width="0.5703125" style="597" customWidth="1"/>
    <col min="2823" max="2823" width="13.7109375" style="597" customWidth="1"/>
    <col min="2824" max="2824" width="14.5703125" style="597" customWidth="1"/>
    <col min="2825" max="3073" width="11.5703125" style="597"/>
    <col min="3074" max="3074" width="27.5703125" style="597" customWidth="1"/>
    <col min="3075" max="3075" width="59.42578125" style="597" customWidth="1"/>
    <col min="3076" max="3076" width="15.85546875" style="597" customWidth="1"/>
    <col min="3077" max="3077" width="11.85546875" style="597" customWidth="1"/>
    <col min="3078" max="3078" width="0.5703125" style="597" customWidth="1"/>
    <col min="3079" max="3079" width="13.7109375" style="597" customWidth="1"/>
    <col min="3080" max="3080" width="14.5703125" style="597" customWidth="1"/>
    <col min="3081" max="3329" width="11.5703125" style="597"/>
    <col min="3330" max="3330" width="27.5703125" style="597" customWidth="1"/>
    <col min="3331" max="3331" width="59.42578125" style="597" customWidth="1"/>
    <col min="3332" max="3332" width="15.85546875" style="597" customWidth="1"/>
    <col min="3333" max="3333" width="11.85546875" style="597" customWidth="1"/>
    <col min="3334" max="3334" width="0.5703125" style="597" customWidth="1"/>
    <col min="3335" max="3335" width="13.7109375" style="597" customWidth="1"/>
    <col min="3336" max="3336" width="14.5703125" style="597" customWidth="1"/>
    <col min="3337" max="3585" width="11.5703125" style="597"/>
    <col min="3586" max="3586" width="27.5703125" style="597" customWidth="1"/>
    <col min="3587" max="3587" width="59.42578125" style="597" customWidth="1"/>
    <col min="3588" max="3588" width="15.85546875" style="597" customWidth="1"/>
    <col min="3589" max="3589" width="11.85546875" style="597" customWidth="1"/>
    <col min="3590" max="3590" width="0.5703125" style="597" customWidth="1"/>
    <col min="3591" max="3591" width="13.7109375" style="597" customWidth="1"/>
    <col min="3592" max="3592" width="14.5703125" style="597" customWidth="1"/>
    <col min="3593" max="3841" width="11.5703125" style="597"/>
    <col min="3842" max="3842" width="27.5703125" style="597" customWidth="1"/>
    <col min="3843" max="3843" width="59.42578125" style="597" customWidth="1"/>
    <col min="3844" max="3844" width="15.85546875" style="597" customWidth="1"/>
    <col min="3845" max="3845" width="11.85546875" style="597" customWidth="1"/>
    <col min="3846" max="3846" width="0.5703125" style="597" customWidth="1"/>
    <col min="3847" max="3847" width="13.7109375" style="597" customWidth="1"/>
    <col min="3848" max="3848" width="14.5703125" style="597" customWidth="1"/>
    <col min="3849" max="4097" width="11.5703125" style="597"/>
    <col min="4098" max="4098" width="27.5703125" style="597" customWidth="1"/>
    <col min="4099" max="4099" width="59.42578125" style="597" customWidth="1"/>
    <col min="4100" max="4100" width="15.85546875" style="597" customWidth="1"/>
    <col min="4101" max="4101" width="11.85546875" style="597" customWidth="1"/>
    <col min="4102" max="4102" width="0.5703125" style="597" customWidth="1"/>
    <col min="4103" max="4103" width="13.7109375" style="597" customWidth="1"/>
    <col min="4104" max="4104" width="14.5703125" style="597" customWidth="1"/>
    <col min="4105" max="4353" width="11.5703125" style="597"/>
    <col min="4354" max="4354" width="27.5703125" style="597" customWidth="1"/>
    <col min="4355" max="4355" width="59.42578125" style="597" customWidth="1"/>
    <col min="4356" max="4356" width="15.85546875" style="597" customWidth="1"/>
    <col min="4357" max="4357" width="11.85546875" style="597" customWidth="1"/>
    <col min="4358" max="4358" width="0.5703125" style="597" customWidth="1"/>
    <col min="4359" max="4359" width="13.7109375" style="597" customWidth="1"/>
    <col min="4360" max="4360" width="14.5703125" style="597" customWidth="1"/>
    <col min="4361" max="4609" width="11.5703125" style="597"/>
    <col min="4610" max="4610" width="27.5703125" style="597" customWidth="1"/>
    <col min="4611" max="4611" width="59.42578125" style="597" customWidth="1"/>
    <col min="4612" max="4612" width="15.85546875" style="597" customWidth="1"/>
    <col min="4613" max="4613" width="11.85546875" style="597" customWidth="1"/>
    <col min="4614" max="4614" width="0.5703125" style="597" customWidth="1"/>
    <col min="4615" max="4615" width="13.7109375" style="597" customWidth="1"/>
    <col min="4616" max="4616" width="14.5703125" style="597" customWidth="1"/>
    <col min="4617" max="4865" width="11.5703125" style="597"/>
    <col min="4866" max="4866" width="27.5703125" style="597" customWidth="1"/>
    <col min="4867" max="4867" width="59.42578125" style="597" customWidth="1"/>
    <col min="4868" max="4868" width="15.85546875" style="597" customWidth="1"/>
    <col min="4869" max="4869" width="11.85546875" style="597" customWidth="1"/>
    <col min="4870" max="4870" width="0.5703125" style="597" customWidth="1"/>
    <col min="4871" max="4871" width="13.7109375" style="597" customWidth="1"/>
    <col min="4872" max="4872" width="14.5703125" style="597" customWidth="1"/>
    <col min="4873" max="5121" width="11.5703125" style="597"/>
    <col min="5122" max="5122" width="27.5703125" style="597" customWidth="1"/>
    <col min="5123" max="5123" width="59.42578125" style="597" customWidth="1"/>
    <col min="5124" max="5124" width="15.85546875" style="597" customWidth="1"/>
    <col min="5125" max="5125" width="11.85546875" style="597" customWidth="1"/>
    <col min="5126" max="5126" width="0.5703125" style="597" customWidth="1"/>
    <col min="5127" max="5127" width="13.7109375" style="597" customWidth="1"/>
    <col min="5128" max="5128" width="14.5703125" style="597" customWidth="1"/>
    <col min="5129" max="5377" width="11.5703125" style="597"/>
    <col min="5378" max="5378" width="27.5703125" style="597" customWidth="1"/>
    <col min="5379" max="5379" width="59.42578125" style="597" customWidth="1"/>
    <col min="5380" max="5380" width="15.85546875" style="597" customWidth="1"/>
    <col min="5381" max="5381" width="11.85546875" style="597" customWidth="1"/>
    <col min="5382" max="5382" width="0.5703125" style="597" customWidth="1"/>
    <col min="5383" max="5383" width="13.7109375" style="597" customWidth="1"/>
    <col min="5384" max="5384" width="14.5703125" style="597" customWidth="1"/>
    <col min="5385" max="5633" width="11.5703125" style="597"/>
    <col min="5634" max="5634" width="27.5703125" style="597" customWidth="1"/>
    <col min="5635" max="5635" width="59.42578125" style="597" customWidth="1"/>
    <col min="5636" max="5636" width="15.85546875" style="597" customWidth="1"/>
    <col min="5637" max="5637" width="11.85546875" style="597" customWidth="1"/>
    <col min="5638" max="5638" width="0.5703125" style="597" customWidth="1"/>
    <col min="5639" max="5639" width="13.7109375" style="597" customWidth="1"/>
    <col min="5640" max="5640" width="14.5703125" style="597" customWidth="1"/>
    <col min="5641" max="5889" width="11.5703125" style="597"/>
    <col min="5890" max="5890" width="27.5703125" style="597" customWidth="1"/>
    <col min="5891" max="5891" width="59.42578125" style="597" customWidth="1"/>
    <col min="5892" max="5892" width="15.85546875" style="597" customWidth="1"/>
    <col min="5893" max="5893" width="11.85546875" style="597" customWidth="1"/>
    <col min="5894" max="5894" width="0.5703125" style="597" customWidth="1"/>
    <col min="5895" max="5895" width="13.7109375" style="597" customWidth="1"/>
    <col min="5896" max="5896" width="14.5703125" style="597" customWidth="1"/>
    <col min="5897" max="6145" width="11.5703125" style="597"/>
    <col min="6146" max="6146" width="27.5703125" style="597" customWidth="1"/>
    <col min="6147" max="6147" width="59.42578125" style="597" customWidth="1"/>
    <col min="6148" max="6148" width="15.85546875" style="597" customWidth="1"/>
    <col min="6149" max="6149" width="11.85546875" style="597" customWidth="1"/>
    <col min="6150" max="6150" width="0.5703125" style="597" customWidth="1"/>
    <col min="6151" max="6151" width="13.7109375" style="597" customWidth="1"/>
    <col min="6152" max="6152" width="14.5703125" style="597" customWidth="1"/>
    <col min="6153" max="6401" width="11.5703125" style="597"/>
    <col min="6402" max="6402" width="27.5703125" style="597" customWidth="1"/>
    <col min="6403" max="6403" width="59.42578125" style="597" customWidth="1"/>
    <col min="6404" max="6404" width="15.85546875" style="597" customWidth="1"/>
    <col min="6405" max="6405" width="11.85546875" style="597" customWidth="1"/>
    <col min="6406" max="6406" width="0.5703125" style="597" customWidth="1"/>
    <col min="6407" max="6407" width="13.7109375" style="597" customWidth="1"/>
    <col min="6408" max="6408" width="14.5703125" style="597" customWidth="1"/>
    <col min="6409" max="6657" width="11.5703125" style="597"/>
    <col min="6658" max="6658" width="27.5703125" style="597" customWidth="1"/>
    <col min="6659" max="6659" width="59.42578125" style="597" customWidth="1"/>
    <col min="6660" max="6660" width="15.85546875" style="597" customWidth="1"/>
    <col min="6661" max="6661" width="11.85546875" style="597" customWidth="1"/>
    <col min="6662" max="6662" width="0.5703125" style="597" customWidth="1"/>
    <col min="6663" max="6663" width="13.7109375" style="597" customWidth="1"/>
    <col min="6664" max="6664" width="14.5703125" style="597" customWidth="1"/>
    <col min="6665" max="6913" width="11.5703125" style="597"/>
    <col min="6914" max="6914" width="27.5703125" style="597" customWidth="1"/>
    <col min="6915" max="6915" width="59.42578125" style="597" customWidth="1"/>
    <col min="6916" max="6916" width="15.85546875" style="597" customWidth="1"/>
    <col min="6917" max="6917" width="11.85546875" style="597" customWidth="1"/>
    <col min="6918" max="6918" width="0.5703125" style="597" customWidth="1"/>
    <col min="6919" max="6919" width="13.7109375" style="597" customWidth="1"/>
    <col min="6920" max="6920" width="14.5703125" style="597" customWidth="1"/>
    <col min="6921" max="7169" width="11.5703125" style="597"/>
    <col min="7170" max="7170" width="27.5703125" style="597" customWidth="1"/>
    <col min="7171" max="7171" width="59.42578125" style="597" customWidth="1"/>
    <col min="7172" max="7172" width="15.85546875" style="597" customWidth="1"/>
    <col min="7173" max="7173" width="11.85546875" style="597" customWidth="1"/>
    <col min="7174" max="7174" width="0.5703125" style="597" customWidth="1"/>
    <col min="7175" max="7175" width="13.7109375" style="597" customWidth="1"/>
    <col min="7176" max="7176" width="14.5703125" style="597" customWidth="1"/>
    <col min="7177" max="7425" width="11.5703125" style="597"/>
    <col min="7426" max="7426" width="27.5703125" style="597" customWidth="1"/>
    <col min="7427" max="7427" width="59.42578125" style="597" customWidth="1"/>
    <col min="7428" max="7428" width="15.85546875" style="597" customWidth="1"/>
    <col min="7429" max="7429" width="11.85546875" style="597" customWidth="1"/>
    <col min="7430" max="7430" width="0.5703125" style="597" customWidth="1"/>
    <col min="7431" max="7431" width="13.7109375" style="597" customWidth="1"/>
    <col min="7432" max="7432" width="14.5703125" style="597" customWidth="1"/>
    <col min="7433" max="7681" width="11.5703125" style="597"/>
    <col min="7682" max="7682" width="27.5703125" style="597" customWidth="1"/>
    <col min="7683" max="7683" width="59.42578125" style="597" customWidth="1"/>
    <col min="7684" max="7684" width="15.85546875" style="597" customWidth="1"/>
    <col min="7685" max="7685" width="11.85546875" style="597" customWidth="1"/>
    <col min="7686" max="7686" width="0.5703125" style="597" customWidth="1"/>
    <col min="7687" max="7687" width="13.7109375" style="597" customWidth="1"/>
    <col min="7688" max="7688" width="14.5703125" style="597" customWidth="1"/>
    <col min="7689" max="7937" width="11.5703125" style="597"/>
    <col min="7938" max="7938" width="27.5703125" style="597" customWidth="1"/>
    <col min="7939" max="7939" width="59.42578125" style="597" customWidth="1"/>
    <col min="7940" max="7940" width="15.85546875" style="597" customWidth="1"/>
    <col min="7941" max="7941" width="11.85546875" style="597" customWidth="1"/>
    <col min="7942" max="7942" width="0.5703125" style="597" customWidth="1"/>
    <col min="7943" max="7943" width="13.7109375" style="597" customWidth="1"/>
    <col min="7944" max="7944" width="14.5703125" style="597" customWidth="1"/>
    <col min="7945" max="8193" width="11.5703125" style="597"/>
    <col min="8194" max="8194" width="27.5703125" style="597" customWidth="1"/>
    <col min="8195" max="8195" width="59.42578125" style="597" customWidth="1"/>
    <col min="8196" max="8196" width="15.85546875" style="597" customWidth="1"/>
    <col min="8197" max="8197" width="11.85546875" style="597" customWidth="1"/>
    <col min="8198" max="8198" width="0.5703125" style="597" customWidth="1"/>
    <col min="8199" max="8199" width="13.7109375" style="597" customWidth="1"/>
    <col min="8200" max="8200" width="14.5703125" style="597" customWidth="1"/>
    <col min="8201" max="8449" width="11.5703125" style="597"/>
    <col min="8450" max="8450" width="27.5703125" style="597" customWidth="1"/>
    <col min="8451" max="8451" width="59.42578125" style="597" customWidth="1"/>
    <col min="8452" max="8452" width="15.85546875" style="597" customWidth="1"/>
    <col min="8453" max="8453" width="11.85546875" style="597" customWidth="1"/>
    <col min="8454" max="8454" width="0.5703125" style="597" customWidth="1"/>
    <col min="8455" max="8455" width="13.7109375" style="597" customWidth="1"/>
    <col min="8456" max="8456" width="14.5703125" style="597" customWidth="1"/>
    <col min="8457" max="8705" width="11.5703125" style="597"/>
    <col min="8706" max="8706" width="27.5703125" style="597" customWidth="1"/>
    <col min="8707" max="8707" width="59.42578125" style="597" customWidth="1"/>
    <col min="8708" max="8708" width="15.85546875" style="597" customWidth="1"/>
    <col min="8709" max="8709" width="11.85546875" style="597" customWidth="1"/>
    <col min="8710" max="8710" width="0.5703125" style="597" customWidth="1"/>
    <col min="8711" max="8711" width="13.7109375" style="597" customWidth="1"/>
    <col min="8712" max="8712" width="14.5703125" style="597" customWidth="1"/>
    <col min="8713" max="8961" width="11.5703125" style="597"/>
    <col min="8962" max="8962" width="27.5703125" style="597" customWidth="1"/>
    <col min="8963" max="8963" width="59.42578125" style="597" customWidth="1"/>
    <col min="8964" max="8964" width="15.85546875" style="597" customWidth="1"/>
    <col min="8965" max="8965" width="11.85546875" style="597" customWidth="1"/>
    <col min="8966" max="8966" width="0.5703125" style="597" customWidth="1"/>
    <col min="8967" max="8967" width="13.7109375" style="597" customWidth="1"/>
    <col min="8968" max="8968" width="14.5703125" style="597" customWidth="1"/>
    <col min="8969" max="9217" width="11.5703125" style="597"/>
    <col min="9218" max="9218" width="27.5703125" style="597" customWidth="1"/>
    <col min="9219" max="9219" width="59.42578125" style="597" customWidth="1"/>
    <col min="9220" max="9220" width="15.85546875" style="597" customWidth="1"/>
    <col min="9221" max="9221" width="11.85546875" style="597" customWidth="1"/>
    <col min="9222" max="9222" width="0.5703125" style="597" customWidth="1"/>
    <col min="9223" max="9223" width="13.7109375" style="597" customWidth="1"/>
    <col min="9224" max="9224" width="14.5703125" style="597" customWidth="1"/>
    <col min="9225" max="9473" width="11.5703125" style="597"/>
    <col min="9474" max="9474" width="27.5703125" style="597" customWidth="1"/>
    <col min="9475" max="9475" width="59.42578125" style="597" customWidth="1"/>
    <col min="9476" max="9476" width="15.85546875" style="597" customWidth="1"/>
    <col min="9477" max="9477" width="11.85546875" style="597" customWidth="1"/>
    <col min="9478" max="9478" width="0.5703125" style="597" customWidth="1"/>
    <col min="9479" max="9479" width="13.7109375" style="597" customWidth="1"/>
    <col min="9480" max="9480" width="14.5703125" style="597" customWidth="1"/>
    <col min="9481" max="9729" width="11.5703125" style="597"/>
    <col min="9730" max="9730" width="27.5703125" style="597" customWidth="1"/>
    <col min="9731" max="9731" width="59.42578125" style="597" customWidth="1"/>
    <col min="9732" max="9732" width="15.85546875" style="597" customWidth="1"/>
    <col min="9733" max="9733" width="11.85546875" style="597" customWidth="1"/>
    <col min="9734" max="9734" width="0.5703125" style="597" customWidth="1"/>
    <col min="9735" max="9735" width="13.7109375" style="597" customWidth="1"/>
    <col min="9736" max="9736" width="14.5703125" style="597" customWidth="1"/>
    <col min="9737" max="9985" width="11.5703125" style="597"/>
    <col min="9986" max="9986" width="27.5703125" style="597" customWidth="1"/>
    <col min="9987" max="9987" width="59.42578125" style="597" customWidth="1"/>
    <col min="9988" max="9988" width="15.85546875" style="597" customWidth="1"/>
    <col min="9989" max="9989" width="11.85546875" style="597" customWidth="1"/>
    <col min="9990" max="9990" width="0.5703125" style="597" customWidth="1"/>
    <col min="9991" max="9991" width="13.7109375" style="597" customWidth="1"/>
    <col min="9992" max="9992" width="14.5703125" style="597" customWidth="1"/>
    <col min="9993" max="10241" width="11.5703125" style="597"/>
    <col min="10242" max="10242" width="27.5703125" style="597" customWidth="1"/>
    <col min="10243" max="10243" width="59.42578125" style="597" customWidth="1"/>
    <col min="10244" max="10244" width="15.85546875" style="597" customWidth="1"/>
    <col min="10245" max="10245" width="11.85546875" style="597" customWidth="1"/>
    <col min="10246" max="10246" width="0.5703125" style="597" customWidth="1"/>
    <col min="10247" max="10247" width="13.7109375" style="597" customWidth="1"/>
    <col min="10248" max="10248" width="14.5703125" style="597" customWidth="1"/>
    <col min="10249" max="10497" width="11.5703125" style="597"/>
    <col min="10498" max="10498" width="27.5703125" style="597" customWidth="1"/>
    <col min="10499" max="10499" width="59.42578125" style="597" customWidth="1"/>
    <col min="10500" max="10500" width="15.85546875" style="597" customWidth="1"/>
    <col min="10501" max="10501" width="11.85546875" style="597" customWidth="1"/>
    <col min="10502" max="10502" width="0.5703125" style="597" customWidth="1"/>
    <col min="10503" max="10503" width="13.7109375" style="597" customWidth="1"/>
    <col min="10504" max="10504" width="14.5703125" style="597" customWidth="1"/>
    <col min="10505" max="10753" width="11.5703125" style="597"/>
    <col min="10754" max="10754" width="27.5703125" style="597" customWidth="1"/>
    <col min="10755" max="10755" width="59.42578125" style="597" customWidth="1"/>
    <col min="10756" max="10756" width="15.85546875" style="597" customWidth="1"/>
    <col min="10757" max="10757" width="11.85546875" style="597" customWidth="1"/>
    <col min="10758" max="10758" width="0.5703125" style="597" customWidth="1"/>
    <col min="10759" max="10759" width="13.7109375" style="597" customWidth="1"/>
    <col min="10760" max="10760" width="14.5703125" style="597" customWidth="1"/>
    <col min="10761" max="11009" width="11.5703125" style="597"/>
    <col min="11010" max="11010" width="27.5703125" style="597" customWidth="1"/>
    <col min="11011" max="11011" width="59.42578125" style="597" customWidth="1"/>
    <col min="11012" max="11012" width="15.85546875" style="597" customWidth="1"/>
    <col min="11013" max="11013" width="11.85546875" style="597" customWidth="1"/>
    <col min="11014" max="11014" width="0.5703125" style="597" customWidth="1"/>
    <col min="11015" max="11015" width="13.7109375" style="597" customWidth="1"/>
    <col min="11016" max="11016" width="14.5703125" style="597" customWidth="1"/>
    <col min="11017" max="11265" width="11.5703125" style="597"/>
    <col min="11266" max="11266" width="27.5703125" style="597" customWidth="1"/>
    <col min="11267" max="11267" width="59.42578125" style="597" customWidth="1"/>
    <col min="11268" max="11268" width="15.85546875" style="597" customWidth="1"/>
    <col min="11269" max="11269" width="11.85546875" style="597" customWidth="1"/>
    <col min="11270" max="11270" width="0.5703125" style="597" customWidth="1"/>
    <col min="11271" max="11271" width="13.7109375" style="597" customWidth="1"/>
    <col min="11272" max="11272" width="14.5703125" style="597" customWidth="1"/>
    <col min="11273" max="11521" width="11.5703125" style="597"/>
    <col min="11522" max="11522" width="27.5703125" style="597" customWidth="1"/>
    <col min="11523" max="11523" width="59.42578125" style="597" customWidth="1"/>
    <col min="11524" max="11524" width="15.85546875" style="597" customWidth="1"/>
    <col min="11525" max="11525" width="11.85546875" style="597" customWidth="1"/>
    <col min="11526" max="11526" width="0.5703125" style="597" customWidth="1"/>
    <col min="11527" max="11527" width="13.7109375" style="597" customWidth="1"/>
    <col min="11528" max="11528" width="14.5703125" style="597" customWidth="1"/>
    <col min="11529" max="11777" width="11.5703125" style="597"/>
    <col min="11778" max="11778" width="27.5703125" style="597" customWidth="1"/>
    <col min="11779" max="11779" width="59.42578125" style="597" customWidth="1"/>
    <col min="11780" max="11780" width="15.85546875" style="597" customWidth="1"/>
    <col min="11781" max="11781" width="11.85546875" style="597" customWidth="1"/>
    <col min="11782" max="11782" width="0.5703125" style="597" customWidth="1"/>
    <col min="11783" max="11783" width="13.7109375" style="597" customWidth="1"/>
    <col min="11784" max="11784" width="14.5703125" style="597" customWidth="1"/>
    <col min="11785" max="12033" width="11.5703125" style="597"/>
    <col min="12034" max="12034" width="27.5703125" style="597" customWidth="1"/>
    <col min="12035" max="12035" width="59.42578125" style="597" customWidth="1"/>
    <col min="12036" max="12036" width="15.85546875" style="597" customWidth="1"/>
    <col min="12037" max="12037" width="11.85546875" style="597" customWidth="1"/>
    <col min="12038" max="12038" width="0.5703125" style="597" customWidth="1"/>
    <col min="12039" max="12039" width="13.7109375" style="597" customWidth="1"/>
    <col min="12040" max="12040" width="14.5703125" style="597" customWidth="1"/>
    <col min="12041" max="12289" width="11.5703125" style="597"/>
    <col min="12290" max="12290" width="27.5703125" style="597" customWidth="1"/>
    <col min="12291" max="12291" width="59.42578125" style="597" customWidth="1"/>
    <col min="12292" max="12292" width="15.85546875" style="597" customWidth="1"/>
    <col min="12293" max="12293" width="11.85546875" style="597" customWidth="1"/>
    <col min="12294" max="12294" width="0.5703125" style="597" customWidth="1"/>
    <col min="12295" max="12295" width="13.7109375" style="597" customWidth="1"/>
    <col min="12296" max="12296" width="14.5703125" style="597" customWidth="1"/>
    <col min="12297" max="12545" width="11.5703125" style="597"/>
    <col min="12546" max="12546" width="27.5703125" style="597" customWidth="1"/>
    <col min="12547" max="12547" width="59.42578125" style="597" customWidth="1"/>
    <col min="12548" max="12548" width="15.85546875" style="597" customWidth="1"/>
    <col min="12549" max="12549" width="11.85546875" style="597" customWidth="1"/>
    <col min="12550" max="12550" width="0.5703125" style="597" customWidth="1"/>
    <col min="12551" max="12551" width="13.7109375" style="597" customWidth="1"/>
    <col min="12552" max="12552" width="14.5703125" style="597" customWidth="1"/>
    <col min="12553" max="12801" width="11.5703125" style="597"/>
    <col min="12802" max="12802" width="27.5703125" style="597" customWidth="1"/>
    <col min="12803" max="12803" width="59.42578125" style="597" customWidth="1"/>
    <col min="12804" max="12804" width="15.85546875" style="597" customWidth="1"/>
    <col min="12805" max="12805" width="11.85546875" style="597" customWidth="1"/>
    <col min="12806" max="12806" width="0.5703125" style="597" customWidth="1"/>
    <col min="12807" max="12807" width="13.7109375" style="597" customWidth="1"/>
    <col min="12808" max="12808" width="14.5703125" style="597" customWidth="1"/>
    <col min="12809" max="13057" width="11.5703125" style="597"/>
    <col min="13058" max="13058" width="27.5703125" style="597" customWidth="1"/>
    <col min="13059" max="13059" width="59.42578125" style="597" customWidth="1"/>
    <col min="13060" max="13060" width="15.85546875" style="597" customWidth="1"/>
    <col min="13061" max="13061" width="11.85546875" style="597" customWidth="1"/>
    <col min="13062" max="13062" width="0.5703125" style="597" customWidth="1"/>
    <col min="13063" max="13063" width="13.7109375" style="597" customWidth="1"/>
    <col min="13064" max="13064" width="14.5703125" style="597" customWidth="1"/>
    <col min="13065" max="13313" width="11.5703125" style="597"/>
    <col min="13314" max="13314" width="27.5703125" style="597" customWidth="1"/>
    <col min="13315" max="13315" width="59.42578125" style="597" customWidth="1"/>
    <col min="13316" max="13316" width="15.85546875" style="597" customWidth="1"/>
    <col min="13317" max="13317" width="11.85546875" style="597" customWidth="1"/>
    <col min="13318" max="13318" width="0.5703125" style="597" customWidth="1"/>
    <col min="13319" max="13319" width="13.7109375" style="597" customWidth="1"/>
    <col min="13320" max="13320" width="14.5703125" style="597" customWidth="1"/>
    <col min="13321" max="13569" width="11.5703125" style="597"/>
    <col min="13570" max="13570" width="27.5703125" style="597" customWidth="1"/>
    <col min="13571" max="13571" width="59.42578125" style="597" customWidth="1"/>
    <col min="13572" max="13572" width="15.85546875" style="597" customWidth="1"/>
    <col min="13573" max="13573" width="11.85546875" style="597" customWidth="1"/>
    <col min="13574" max="13574" width="0.5703125" style="597" customWidth="1"/>
    <col min="13575" max="13575" width="13.7109375" style="597" customWidth="1"/>
    <col min="13576" max="13576" width="14.5703125" style="597" customWidth="1"/>
    <col min="13577" max="13825" width="11.5703125" style="597"/>
    <col min="13826" max="13826" width="27.5703125" style="597" customWidth="1"/>
    <col min="13827" max="13827" width="59.42578125" style="597" customWidth="1"/>
    <col min="13828" max="13828" width="15.85546875" style="597" customWidth="1"/>
    <col min="13829" max="13829" width="11.85546875" style="597" customWidth="1"/>
    <col min="13830" max="13830" width="0.5703125" style="597" customWidth="1"/>
    <col min="13831" max="13831" width="13.7109375" style="597" customWidth="1"/>
    <col min="13832" max="13832" width="14.5703125" style="597" customWidth="1"/>
    <col min="13833" max="14081" width="11.5703125" style="597"/>
    <col min="14082" max="14082" width="27.5703125" style="597" customWidth="1"/>
    <col min="14083" max="14083" width="59.42578125" style="597" customWidth="1"/>
    <col min="14084" max="14084" width="15.85546875" style="597" customWidth="1"/>
    <col min="14085" max="14085" width="11.85546875" style="597" customWidth="1"/>
    <col min="14086" max="14086" width="0.5703125" style="597" customWidth="1"/>
    <col min="14087" max="14087" width="13.7109375" style="597" customWidth="1"/>
    <col min="14088" max="14088" width="14.5703125" style="597" customWidth="1"/>
    <col min="14089" max="14337" width="11.5703125" style="597"/>
    <col min="14338" max="14338" width="27.5703125" style="597" customWidth="1"/>
    <col min="14339" max="14339" width="59.42578125" style="597" customWidth="1"/>
    <col min="14340" max="14340" width="15.85546875" style="597" customWidth="1"/>
    <col min="14341" max="14341" width="11.85546875" style="597" customWidth="1"/>
    <col min="14342" max="14342" width="0.5703125" style="597" customWidth="1"/>
    <col min="14343" max="14343" width="13.7109375" style="597" customWidth="1"/>
    <col min="14344" max="14344" width="14.5703125" style="597" customWidth="1"/>
    <col min="14345" max="14593" width="11.5703125" style="597"/>
    <col min="14594" max="14594" width="27.5703125" style="597" customWidth="1"/>
    <col min="14595" max="14595" width="59.42578125" style="597" customWidth="1"/>
    <col min="14596" max="14596" width="15.85546875" style="597" customWidth="1"/>
    <col min="14597" max="14597" width="11.85546875" style="597" customWidth="1"/>
    <col min="14598" max="14598" width="0.5703125" style="597" customWidth="1"/>
    <col min="14599" max="14599" width="13.7109375" style="597" customWidth="1"/>
    <col min="14600" max="14600" width="14.5703125" style="597" customWidth="1"/>
    <col min="14601" max="14849" width="11.5703125" style="597"/>
    <col min="14850" max="14850" width="27.5703125" style="597" customWidth="1"/>
    <col min="14851" max="14851" width="59.42578125" style="597" customWidth="1"/>
    <col min="14852" max="14852" width="15.85546875" style="597" customWidth="1"/>
    <col min="14853" max="14853" width="11.85546875" style="597" customWidth="1"/>
    <col min="14854" max="14854" width="0.5703125" style="597" customWidth="1"/>
    <col min="14855" max="14855" width="13.7109375" style="597" customWidth="1"/>
    <col min="14856" max="14856" width="14.5703125" style="597" customWidth="1"/>
    <col min="14857" max="15105" width="11.5703125" style="597"/>
    <col min="15106" max="15106" width="27.5703125" style="597" customWidth="1"/>
    <col min="15107" max="15107" width="59.42578125" style="597" customWidth="1"/>
    <col min="15108" max="15108" width="15.85546875" style="597" customWidth="1"/>
    <col min="15109" max="15109" width="11.85546875" style="597" customWidth="1"/>
    <col min="15110" max="15110" width="0.5703125" style="597" customWidth="1"/>
    <col min="15111" max="15111" width="13.7109375" style="597" customWidth="1"/>
    <col min="15112" max="15112" width="14.5703125" style="597" customWidth="1"/>
    <col min="15113" max="15361" width="11.5703125" style="597"/>
    <col min="15362" max="15362" width="27.5703125" style="597" customWidth="1"/>
    <col min="15363" max="15363" width="59.42578125" style="597" customWidth="1"/>
    <col min="15364" max="15364" width="15.85546875" style="597" customWidth="1"/>
    <col min="15365" max="15365" width="11.85546875" style="597" customWidth="1"/>
    <col min="15366" max="15366" width="0.5703125" style="597" customWidth="1"/>
    <col min="15367" max="15367" width="13.7109375" style="597" customWidth="1"/>
    <col min="15368" max="15368" width="14.5703125" style="597" customWidth="1"/>
    <col min="15369" max="15617" width="11.5703125" style="597"/>
    <col min="15618" max="15618" width="27.5703125" style="597" customWidth="1"/>
    <col min="15619" max="15619" width="59.42578125" style="597" customWidth="1"/>
    <col min="15620" max="15620" width="15.85546875" style="597" customWidth="1"/>
    <col min="15621" max="15621" width="11.85546875" style="597" customWidth="1"/>
    <col min="15622" max="15622" width="0.5703125" style="597" customWidth="1"/>
    <col min="15623" max="15623" width="13.7109375" style="597" customWidth="1"/>
    <col min="15624" max="15624" width="14.5703125" style="597" customWidth="1"/>
    <col min="15625" max="15873" width="11.5703125" style="597"/>
    <col min="15874" max="15874" width="27.5703125" style="597" customWidth="1"/>
    <col min="15875" max="15875" width="59.42578125" style="597" customWidth="1"/>
    <col min="15876" max="15876" width="15.85546875" style="597" customWidth="1"/>
    <col min="15877" max="15877" width="11.85546875" style="597" customWidth="1"/>
    <col min="15878" max="15878" width="0.5703125" style="597" customWidth="1"/>
    <col min="15879" max="15879" width="13.7109375" style="597" customWidth="1"/>
    <col min="15880" max="15880" width="14.5703125" style="597" customWidth="1"/>
    <col min="15881" max="16129" width="11.5703125" style="597"/>
    <col min="16130" max="16130" width="27.5703125" style="597" customWidth="1"/>
    <col min="16131" max="16131" width="59.42578125" style="597" customWidth="1"/>
    <col min="16132" max="16132" width="15.85546875" style="597" customWidth="1"/>
    <col min="16133" max="16133" width="11.85546875" style="597" customWidth="1"/>
    <col min="16134" max="16134" width="0.5703125" style="597" customWidth="1"/>
    <col min="16135" max="16135" width="13.7109375" style="597" customWidth="1"/>
    <col min="16136" max="16136" width="14.5703125" style="597" customWidth="1"/>
    <col min="16137" max="16384" width="11.5703125" style="597"/>
  </cols>
  <sheetData>
    <row r="1" spans="1:8" ht="40.5" customHeight="1" x14ac:dyDescent="0.3">
      <c r="A1" s="785" t="s">
        <v>792</v>
      </c>
      <c r="B1" s="786"/>
      <c r="C1" s="786"/>
      <c r="D1" s="786"/>
      <c r="E1" s="596"/>
      <c r="F1" s="596"/>
      <c r="G1" s="596"/>
      <c r="H1" s="596"/>
    </row>
    <row r="2" spans="1:8" x14ac:dyDescent="0.3">
      <c r="A2" s="761" t="s">
        <v>764</v>
      </c>
      <c r="B2" s="761"/>
      <c r="C2" s="761"/>
      <c r="D2" s="761"/>
    </row>
    <row r="3" spans="1:8" x14ac:dyDescent="0.3">
      <c r="A3" s="595"/>
      <c r="B3" s="595"/>
      <c r="C3" s="595"/>
      <c r="D3" s="595"/>
    </row>
    <row r="4" spans="1:8" ht="19.5" thickBot="1" x14ac:dyDescent="0.35">
      <c r="A4" s="595"/>
      <c r="B4" s="595"/>
      <c r="C4" s="595"/>
      <c r="D4" s="595" t="s">
        <v>79</v>
      </c>
      <c r="H4" s="598"/>
    </row>
    <row r="5" spans="1:8" ht="33" thickBot="1" x14ac:dyDescent="0.35">
      <c r="A5" s="787" t="s">
        <v>736</v>
      </c>
      <c r="B5" s="788"/>
      <c r="C5" s="788"/>
      <c r="D5" s="599" t="s">
        <v>765</v>
      </c>
      <c r="H5" s="598"/>
    </row>
    <row r="6" spans="1:8" x14ac:dyDescent="0.3">
      <c r="A6" s="600" t="s">
        <v>8</v>
      </c>
      <c r="B6" s="444" t="s">
        <v>737</v>
      </c>
      <c r="C6" s="444"/>
      <c r="D6" s="601">
        <v>461122</v>
      </c>
      <c r="E6" s="602"/>
    </row>
    <row r="7" spans="1:8" x14ac:dyDescent="0.3">
      <c r="A7" s="58" t="s">
        <v>10</v>
      </c>
      <c r="B7" s="59" t="s">
        <v>738</v>
      </c>
      <c r="C7" s="59"/>
      <c r="D7" s="603">
        <v>270000</v>
      </c>
      <c r="E7" s="602"/>
      <c r="F7" s="604"/>
    </row>
    <row r="8" spans="1:8" x14ac:dyDescent="0.3">
      <c r="A8" s="58" t="s">
        <v>12</v>
      </c>
      <c r="B8" s="789" t="s">
        <v>739</v>
      </c>
      <c r="C8" s="789"/>
      <c r="D8" s="603">
        <v>2663609</v>
      </c>
      <c r="F8" s="604"/>
    </row>
    <row r="9" spans="1:8" ht="35.25" customHeight="1" x14ac:dyDescent="0.3">
      <c r="A9" s="58" t="s">
        <v>14</v>
      </c>
      <c r="B9" s="790" t="s">
        <v>740</v>
      </c>
      <c r="C9" s="790"/>
      <c r="D9" s="603">
        <v>1155000</v>
      </c>
      <c r="H9" s="602"/>
    </row>
    <row r="10" spans="1:8" ht="30.6" customHeight="1" x14ac:dyDescent="0.3">
      <c r="A10" s="58" t="s">
        <v>16</v>
      </c>
      <c r="B10" s="639" t="s">
        <v>753</v>
      </c>
      <c r="C10" s="640"/>
      <c r="D10" s="603">
        <v>2489281</v>
      </c>
      <c r="H10" s="602"/>
    </row>
    <row r="11" spans="1:8" ht="25.5" customHeight="1" thickBot="1" x14ac:dyDescent="0.35">
      <c r="A11" s="58" t="s">
        <v>18</v>
      </c>
      <c r="B11" s="784" t="s">
        <v>82</v>
      </c>
      <c r="C11" s="784"/>
      <c r="D11" s="603">
        <v>0</v>
      </c>
      <c r="H11" s="602"/>
    </row>
    <row r="12" spans="1:8" ht="19.5" thickBot="1" x14ac:dyDescent="0.35">
      <c r="A12" s="605"/>
      <c r="B12" s="791" t="s">
        <v>5</v>
      </c>
      <c r="C12" s="791"/>
      <c r="D12" s="606">
        <f>D6+D7+D8+D9+D10</f>
        <v>7039012</v>
      </c>
      <c r="H12" s="602"/>
    </row>
    <row r="13" spans="1:8" x14ac:dyDescent="0.3">
      <c r="A13" s="61"/>
      <c r="B13" s="607"/>
      <c r="C13" s="607"/>
      <c r="D13" s="608"/>
      <c r="H13" s="602"/>
    </row>
    <row r="14" spans="1:8" ht="19.5" thickBot="1" x14ac:dyDescent="0.35">
      <c r="A14" s="61"/>
      <c r="B14" s="607"/>
      <c r="C14" s="607"/>
      <c r="D14" s="608"/>
      <c r="H14" s="602"/>
    </row>
    <row r="15" spans="1:8" ht="33" thickBot="1" x14ac:dyDescent="0.35">
      <c r="A15" s="787" t="s">
        <v>741</v>
      </c>
      <c r="B15" s="788"/>
      <c r="C15" s="788"/>
      <c r="D15" s="599" t="s">
        <v>765</v>
      </c>
      <c r="H15" s="602" t="s">
        <v>75</v>
      </c>
    </row>
    <row r="16" spans="1:8" x14ac:dyDescent="0.3">
      <c r="A16" s="58" t="s">
        <v>8</v>
      </c>
      <c r="B16" s="643" t="s">
        <v>753</v>
      </c>
      <c r="C16" s="644"/>
      <c r="D16" s="603">
        <v>511630</v>
      </c>
      <c r="H16" s="602"/>
    </row>
    <row r="17" spans="1:8" x14ac:dyDescent="0.3">
      <c r="A17" s="58" t="s">
        <v>10</v>
      </c>
      <c r="B17" s="641" t="s">
        <v>769</v>
      </c>
      <c r="C17" s="642"/>
      <c r="D17" s="601">
        <v>307715</v>
      </c>
      <c r="H17" s="602"/>
    </row>
    <row r="18" spans="1:8" ht="19.5" thickBot="1" x14ac:dyDescent="0.35">
      <c r="A18" s="58" t="s">
        <v>12</v>
      </c>
      <c r="B18" s="784" t="s">
        <v>742</v>
      </c>
      <c r="C18" s="784"/>
      <c r="D18" s="601">
        <v>6219667</v>
      </c>
      <c r="H18" s="602"/>
    </row>
    <row r="19" spans="1:8" ht="19.5" thickBot="1" x14ac:dyDescent="0.35">
      <c r="A19" s="605"/>
      <c r="B19" s="791" t="s">
        <v>5</v>
      </c>
      <c r="C19" s="791"/>
      <c r="D19" s="606">
        <f>SUM(D16:D18)</f>
        <v>7039012</v>
      </c>
      <c r="H19" s="602"/>
    </row>
    <row r="20" spans="1:8" x14ac:dyDescent="0.3">
      <c r="A20" s="61"/>
      <c r="B20" s="607"/>
      <c r="C20" s="607"/>
      <c r="D20" s="608"/>
      <c r="H20" s="602"/>
    </row>
    <row r="21" spans="1:8" ht="19.5" thickBot="1" x14ac:dyDescent="0.35">
      <c r="A21" s="61"/>
      <c r="B21" s="61"/>
      <c r="C21" s="61"/>
      <c r="D21" s="61"/>
    </row>
    <row r="22" spans="1:8" ht="32.25" x14ac:dyDescent="0.3">
      <c r="A22" s="792" t="s">
        <v>743</v>
      </c>
      <c r="B22" s="793"/>
      <c r="C22" s="794"/>
      <c r="D22" s="646" t="s">
        <v>765</v>
      </c>
      <c r="H22" s="597" t="s">
        <v>75</v>
      </c>
    </row>
    <row r="23" spans="1:8" x14ac:dyDescent="0.3">
      <c r="A23" s="58" t="s">
        <v>8</v>
      </c>
      <c r="B23" s="789" t="s">
        <v>744</v>
      </c>
      <c r="C23" s="789"/>
      <c r="D23" s="603">
        <v>12577692</v>
      </c>
    </row>
    <row r="24" spans="1:8" x14ac:dyDescent="0.3">
      <c r="A24" s="58" t="s">
        <v>10</v>
      </c>
      <c r="B24" s="789" t="s">
        <v>144</v>
      </c>
      <c r="C24" s="789"/>
      <c r="D24" s="603">
        <v>2384006</v>
      </c>
    </row>
    <row r="25" spans="1:8" x14ac:dyDescent="0.3">
      <c r="A25" s="58" t="s">
        <v>12</v>
      </c>
      <c r="B25" s="789" t="s">
        <v>745</v>
      </c>
      <c r="C25" s="789"/>
      <c r="D25" s="603">
        <v>585320</v>
      </c>
    </row>
    <row r="26" spans="1:8" x14ac:dyDescent="0.3">
      <c r="A26" s="58" t="s">
        <v>14</v>
      </c>
      <c r="B26" s="789" t="s">
        <v>0</v>
      </c>
      <c r="C26" s="789"/>
      <c r="D26" s="603">
        <v>10586540</v>
      </c>
    </row>
    <row r="27" spans="1:8" x14ac:dyDescent="0.3">
      <c r="A27" s="58" t="s">
        <v>16</v>
      </c>
      <c r="B27" s="789" t="s">
        <v>746</v>
      </c>
      <c r="C27" s="789"/>
      <c r="D27" s="603">
        <v>3261159</v>
      </c>
    </row>
    <row r="28" spans="1:8" x14ac:dyDescent="0.3">
      <c r="A28" s="58" t="s">
        <v>18</v>
      </c>
      <c r="B28" s="789" t="s">
        <v>747</v>
      </c>
      <c r="C28" s="789"/>
      <c r="D28" s="603">
        <v>18557993</v>
      </c>
    </row>
    <row r="29" spans="1:8" x14ac:dyDescent="0.3">
      <c r="A29" s="58" t="s">
        <v>19</v>
      </c>
      <c r="B29" s="789" t="s">
        <v>748</v>
      </c>
      <c r="C29" s="789"/>
      <c r="D29" s="603">
        <v>10248003</v>
      </c>
    </row>
    <row r="30" spans="1:8" x14ac:dyDescent="0.3">
      <c r="A30" s="58" t="s">
        <v>21</v>
      </c>
      <c r="B30" s="293" t="s">
        <v>749</v>
      </c>
      <c r="C30" s="293"/>
      <c r="D30" s="603">
        <v>932653</v>
      </c>
    </row>
    <row r="31" spans="1:8" x14ac:dyDescent="0.3">
      <c r="A31" s="58" t="s">
        <v>23</v>
      </c>
      <c r="B31" s="293" t="s">
        <v>1</v>
      </c>
      <c r="C31" s="293"/>
      <c r="D31" s="603">
        <v>2410474</v>
      </c>
    </row>
    <row r="32" spans="1:8" x14ac:dyDescent="0.3">
      <c r="A32" s="58" t="s">
        <v>25</v>
      </c>
      <c r="B32" s="293" t="s">
        <v>750</v>
      </c>
      <c r="C32" s="293"/>
      <c r="D32" s="603">
        <v>70385</v>
      </c>
    </row>
    <row r="33" spans="1:4" x14ac:dyDescent="0.3">
      <c r="A33" s="58" t="s">
        <v>26</v>
      </c>
      <c r="B33" s="293" t="s">
        <v>737</v>
      </c>
      <c r="C33" s="293"/>
      <c r="D33" s="648">
        <v>3551729</v>
      </c>
    </row>
    <row r="34" spans="1:4" x14ac:dyDescent="0.3">
      <c r="A34" s="58" t="s">
        <v>27</v>
      </c>
      <c r="B34" s="293" t="s">
        <v>751</v>
      </c>
      <c r="C34" s="293"/>
      <c r="D34" s="603">
        <v>6156824</v>
      </c>
    </row>
    <row r="35" spans="1:4" x14ac:dyDescent="0.3">
      <c r="A35" s="58" t="s">
        <v>29</v>
      </c>
      <c r="B35" s="293" t="s">
        <v>2</v>
      </c>
      <c r="C35" s="293"/>
      <c r="D35" s="603">
        <v>3019648</v>
      </c>
    </row>
    <row r="36" spans="1:4" x14ac:dyDescent="0.3">
      <c r="A36" s="58" t="s">
        <v>31</v>
      </c>
      <c r="B36" s="293" t="s">
        <v>752</v>
      </c>
      <c r="C36" s="293"/>
      <c r="D36" s="603">
        <v>1456200</v>
      </c>
    </row>
    <row r="37" spans="1:4" ht="19.5" thickBot="1" x14ac:dyDescent="0.35">
      <c r="A37" s="60" t="s">
        <v>32</v>
      </c>
      <c r="B37" s="647" t="s">
        <v>766</v>
      </c>
      <c r="C37" s="647"/>
      <c r="D37" s="649">
        <v>281919</v>
      </c>
    </row>
    <row r="38" spans="1:4" ht="19.5" thickBot="1" x14ac:dyDescent="0.35">
      <c r="A38" s="605"/>
      <c r="B38" s="791" t="s">
        <v>5</v>
      </c>
      <c r="C38" s="791"/>
      <c r="D38" s="606">
        <f>SUM(D23:D37)</f>
        <v>76080545</v>
      </c>
    </row>
    <row r="39" spans="1:4" ht="19.5" thickBot="1" x14ac:dyDescent="0.35"/>
    <row r="40" spans="1:4" ht="33" thickBot="1" x14ac:dyDescent="0.35">
      <c r="A40" s="798" t="s">
        <v>754</v>
      </c>
      <c r="B40" s="799"/>
      <c r="C40" s="799"/>
      <c r="D40" s="599" t="s">
        <v>765</v>
      </c>
    </row>
    <row r="41" spans="1:4" x14ac:dyDescent="0.3">
      <c r="A41" s="444" t="s">
        <v>8</v>
      </c>
      <c r="B41" s="59" t="s">
        <v>755</v>
      </c>
      <c r="C41" s="59"/>
      <c r="D41" s="609">
        <v>24849015</v>
      </c>
    </row>
    <row r="42" spans="1:4" x14ac:dyDescent="0.3">
      <c r="A42" s="59" t="s">
        <v>10</v>
      </c>
      <c r="B42" s="59" t="s">
        <v>756</v>
      </c>
      <c r="C42" s="59"/>
      <c r="D42" s="62">
        <v>24486730</v>
      </c>
    </row>
    <row r="43" spans="1:4" x14ac:dyDescent="0.3">
      <c r="A43" s="59" t="s">
        <v>12</v>
      </c>
      <c r="B43" s="789" t="s">
        <v>757</v>
      </c>
      <c r="C43" s="789"/>
      <c r="D43" s="610">
        <v>12557967</v>
      </c>
    </row>
    <row r="44" spans="1:4" x14ac:dyDescent="0.3">
      <c r="A44" s="59" t="s">
        <v>14</v>
      </c>
      <c r="B44" s="789" t="s">
        <v>62</v>
      </c>
      <c r="C44" s="789"/>
      <c r="D44" s="62">
        <v>8158693</v>
      </c>
    </row>
    <row r="45" spans="1:4" ht="19.5" thickBot="1" x14ac:dyDescent="0.35">
      <c r="A45" s="59" t="s">
        <v>16</v>
      </c>
      <c r="B45" s="784" t="s">
        <v>742</v>
      </c>
      <c r="C45" s="784"/>
      <c r="D45" s="62">
        <v>27589390</v>
      </c>
    </row>
    <row r="46" spans="1:4" ht="19.5" thickBot="1" x14ac:dyDescent="0.35">
      <c r="A46" s="611"/>
      <c r="B46" s="800" t="s">
        <v>5</v>
      </c>
      <c r="C46" s="791"/>
      <c r="D46" s="612">
        <f>SUM(D41:D45)</f>
        <v>97641795</v>
      </c>
    </row>
    <row r="47" spans="1:4" ht="19.5" thickBot="1" x14ac:dyDescent="0.35">
      <c r="A47" s="61"/>
      <c r="B47" s="61"/>
      <c r="C47" s="61"/>
      <c r="D47" s="61"/>
    </row>
    <row r="48" spans="1:4" ht="33" thickBot="1" x14ac:dyDescent="0.35">
      <c r="A48" s="798" t="s">
        <v>758</v>
      </c>
      <c r="B48" s="799"/>
      <c r="C48" s="801"/>
      <c r="D48" s="599" t="s">
        <v>765</v>
      </c>
    </row>
    <row r="49" spans="1:4" x14ac:dyDescent="0.3">
      <c r="A49" s="600" t="s">
        <v>8</v>
      </c>
      <c r="B49" s="802" t="s">
        <v>767</v>
      </c>
      <c r="C49" s="802"/>
      <c r="D49" s="603">
        <v>9887965</v>
      </c>
    </row>
    <row r="50" spans="1:4" x14ac:dyDescent="0.3">
      <c r="A50" s="600" t="s">
        <v>10</v>
      </c>
      <c r="B50" s="638" t="s">
        <v>768</v>
      </c>
      <c r="C50" s="638"/>
      <c r="D50" s="645">
        <v>51181</v>
      </c>
    </row>
    <row r="51" spans="1:4" ht="19.5" thickBot="1" x14ac:dyDescent="0.35">
      <c r="A51" s="58" t="s">
        <v>12</v>
      </c>
      <c r="B51" s="59" t="s">
        <v>759</v>
      </c>
      <c r="C51" s="59"/>
      <c r="D51" s="603">
        <v>2283666</v>
      </c>
    </row>
    <row r="52" spans="1:4" ht="19.5" thickBot="1" x14ac:dyDescent="0.35">
      <c r="A52" s="613"/>
      <c r="B52" s="791" t="s">
        <v>84</v>
      </c>
      <c r="C52" s="791"/>
      <c r="D52" s="612">
        <f>D49+D50+D51</f>
        <v>12222812</v>
      </c>
    </row>
    <row r="53" spans="1:4" x14ac:dyDescent="0.3">
      <c r="A53" s="600" t="s">
        <v>8</v>
      </c>
      <c r="B53" s="444" t="s">
        <v>760</v>
      </c>
      <c r="C53" s="444"/>
      <c r="D53" s="601">
        <v>2150753</v>
      </c>
    </row>
    <row r="54" spans="1:4" ht="19.5" thickBot="1" x14ac:dyDescent="0.35">
      <c r="A54" s="58" t="s">
        <v>10</v>
      </c>
      <c r="B54" s="59" t="s">
        <v>761</v>
      </c>
      <c r="C54" s="59"/>
      <c r="D54" s="603">
        <v>1314943</v>
      </c>
    </row>
    <row r="55" spans="1:4" ht="19.5" thickBot="1" x14ac:dyDescent="0.35">
      <c r="A55" s="605"/>
      <c r="B55" s="791" t="s">
        <v>84</v>
      </c>
      <c r="C55" s="791"/>
      <c r="D55" s="612">
        <f>SUM(D53:D54)</f>
        <v>3465696</v>
      </c>
    </row>
    <row r="56" spans="1:4" ht="19.5" thickBot="1" x14ac:dyDescent="0.35">
      <c r="A56" s="614"/>
      <c r="B56" s="615"/>
      <c r="C56" s="615"/>
      <c r="D56" s="616"/>
    </row>
    <row r="57" spans="1:4" ht="19.5" thickBot="1" x14ac:dyDescent="0.35">
      <c r="A57" s="795" t="s">
        <v>762</v>
      </c>
      <c r="B57" s="796"/>
      <c r="C57" s="796"/>
      <c r="D57" s="617">
        <f>SUM(D19+D46+D52)</f>
        <v>116903619</v>
      </c>
    </row>
    <row r="58" spans="1:4" ht="19.5" thickBot="1" x14ac:dyDescent="0.35">
      <c r="A58" s="795" t="s">
        <v>763</v>
      </c>
      <c r="B58" s="796"/>
      <c r="C58" s="797"/>
      <c r="D58" s="612">
        <f>SUM(D12+D38+D55)</f>
        <v>86585253</v>
      </c>
    </row>
  </sheetData>
  <sheetProtection selectLockedCells="1" selectUnlockedCells="1"/>
  <mergeCells count="30">
    <mergeCell ref="A58:C58"/>
    <mergeCell ref="B38:C38"/>
    <mergeCell ref="A40:C40"/>
    <mergeCell ref="B43:C43"/>
    <mergeCell ref="B44:C44"/>
    <mergeCell ref="B45:C45"/>
    <mergeCell ref="B46:C46"/>
    <mergeCell ref="A48:C48"/>
    <mergeCell ref="B49:C49"/>
    <mergeCell ref="B52:C52"/>
    <mergeCell ref="B55:C55"/>
    <mergeCell ref="A57:C57"/>
    <mergeCell ref="B29:C29"/>
    <mergeCell ref="B12:C12"/>
    <mergeCell ref="A15:C15"/>
    <mergeCell ref="B18:C18"/>
    <mergeCell ref="B19:C19"/>
    <mergeCell ref="A22:C22"/>
    <mergeCell ref="B23:C23"/>
    <mergeCell ref="B24:C24"/>
    <mergeCell ref="B25:C25"/>
    <mergeCell ref="B26:C26"/>
    <mergeCell ref="B27:C27"/>
    <mergeCell ref="B28:C28"/>
    <mergeCell ref="B11:C11"/>
    <mergeCell ref="A1:D1"/>
    <mergeCell ref="A2:D2"/>
    <mergeCell ref="A5:C5"/>
    <mergeCell ref="B8:C8"/>
    <mergeCell ref="B9:C9"/>
  </mergeCells>
  <printOptions horizontalCentered="1"/>
  <pageMargins left="0.78740157480314965" right="0.78740157480314965" top="1.0629921259842521" bottom="1.0629921259842521" header="0.78740157480314965" footer="0.78740157480314965"/>
  <pageSetup paperSize="9" scale="59" firstPageNumber="0" orientation="portrait" horizontalDpi="300" verticalDpi="300" r:id="rId1"/>
  <headerFooter alignWithMargins="0"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45"/>
  <sheetViews>
    <sheetView zoomScale="110" zoomScaleNormal="110" zoomScaleSheetLayoutView="166" workbookViewId="0">
      <selection activeCell="D3" sqref="D3"/>
    </sheetView>
  </sheetViews>
  <sheetFormatPr defaultRowHeight="12.75" x14ac:dyDescent="0.2"/>
  <cols>
    <col min="1" max="1" width="4.5703125" style="16" customWidth="1"/>
    <col min="2" max="2" width="9.140625" style="16" customWidth="1"/>
    <col min="3" max="4" width="9.140625" style="16"/>
    <col min="5" max="5" width="16" style="16" customWidth="1"/>
    <col min="6" max="6" width="9.140625" style="16"/>
    <col min="7" max="7" width="9" style="16" customWidth="1"/>
    <col min="8" max="8" width="19.42578125" style="16" customWidth="1"/>
    <col min="9" max="9" width="15.5703125" style="16" customWidth="1"/>
    <col min="10" max="249" width="9.140625" style="16"/>
    <col min="250" max="250" width="4.5703125" style="16" customWidth="1"/>
    <col min="251" max="251" width="5.85546875" style="16" customWidth="1"/>
    <col min="252" max="253" width="9.140625" style="16"/>
    <col min="254" max="254" width="13.7109375" style="16" customWidth="1"/>
    <col min="255" max="257" width="9.140625" style="16"/>
    <col min="258" max="258" width="7.7109375" style="16" customWidth="1"/>
    <col min="259" max="259" width="9.140625" style="16"/>
    <col min="260" max="260" width="8.140625" style="16" customWidth="1"/>
    <col min="261" max="505" width="9.140625" style="16"/>
    <col min="506" max="506" width="4.5703125" style="16" customWidth="1"/>
    <col min="507" max="507" width="5.85546875" style="16" customWidth="1"/>
    <col min="508" max="509" width="9.140625" style="16"/>
    <col min="510" max="510" width="13.7109375" style="16" customWidth="1"/>
    <col min="511" max="513" width="9.140625" style="16"/>
    <col min="514" max="514" width="7.7109375" style="16" customWidth="1"/>
    <col min="515" max="515" width="9.140625" style="16"/>
    <col min="516" max="516" width="8.140625" style="16" customWidth="1"/>
    <col min="517" max="761" width="9.140625" style="16"/>
    <col min="762" max="762" width="4.5703125" style="16" customWidth="1"/>
    <col min="763" max="763" width="5.85546875" style="16" customWidth="1"/>
    <col min="764" max="765" width="9.140625" style="16"/>
    <col min="766" max="766" width="13.7109375" style="16" customWidth="1"/>
    <col min="767" max="769" width="9.140625" style="16"/>
    <col min="770" max="770" width="7.7109375" style="16" customWidth="1"/>
    <col min="771" max="771" width="9.140625" style="16"/>
    <col min="772" max="772" width="8.140625" style="16" customWidth="1"/>
    <col min="773" max="1017" width="9.140625" style="16"/>
    <col min="1018" max="1018" width="4.5703125" style="16" customWidth="1"/>
    <col min="1019" max="1019" width="5.85546875" style="16" customWidth="1"/>
    <col min="1020" max="1021" width="9.140625" style="16"/>
    <col min="1022" max="1022" width="13.7109375" style="16" customWidth="1"/>
    <col min="1023" max="1025" width="9.140625" style="16"/>
    <col min="1026" max="1026" width="7.7109375" style="16" customWidth="1"/>
    <col min="1027" max="1027" width="9.140625" style="16"/>
    <col min="1028" max="1028" width="8.140625" style="16" customWidth="1"/>
    <col min="1029" max="1273" width="9.140625" style="16"/>
    <col min="1274" max="1274" width="4.5703125" style="16" customWidth="1"/>
    <col min="1275" max="1275" width="5.85546875" style="16" customWidth="1"/>
    <col min="1276" max="1277" width="9.140625" style="16"/>
    <col min="1278" max="1278" width="13.7109375" style="16" customWidth="1"/>
    <col min="1279" max="1281" width="9.140625" style="16"/>
    <col min="1282" max="1282" width="7.7109375" style="16" customWidth="1"/>
    <col min="1283" max="1283" width="9.140625" style="16"/>
    <col min="1284" max="1284" width="8.140625" style="16" customWidth="1"/>
    <col min="1285" max="1529" width="9.140625" style="16"/>
    <col min="1530" max="1530" width="4.5703125" style="16" customWidth="1"/>
    <col min="1531" max="1531" width="5.85546875" style="16" customWidth="1"/>
    <col min="1532" max="1533" width="9.140625" style="16"/>
    <col min="1534" max="1534" width="13.7109375" style="16" customWidth="1"/>
    <col min="1535" max="1537" width="9.140625" style="16"/>
    <col min="1538" max="1538" width="7.7109375" style="16" customWidth="1"/>
    <col min="1539" max="1539" width="9.140625" style="16"/>
    <col min="1540" max="1540" width="8.140625" style="16" customWidth="1"/>
    <col min="1541" max="1785" width="9.140625" style="16"/>
    <col min="1786" max="1786" width="4.5703125" style="16" customWidth="1"/>
    <col min="1787" max="1787" width="5.85546875" style="16" customWidth="1"/>
    <col min="1788" max="1789" width="9.140625" style="16"/>
    <col min="1790" max="1790" width="13.7109375" style="16" customWidth="1"/>
    <col min="1791" max="1793" width="9.140625" style="16"/>
    <col min="1794" max="1794" width="7.7109375" style="16" customWidth="1"/>
    <col min="1795" max="1795" width="9.140625" style="16"/>
    <col min="1796" max="1796" width="8.140625" style="16" customWidth="1"/>
    <col min="1797" max="2041" width="9.140625" style="16"/>
    <col min="2042" max="2042" width="4.5703125" style="16" customWidth="1"/>
    <col min="2043" max="2043" width="5.85546875" style="16" customWidth="1"/>
    <col min="2044" max="2045" width="9.140625" style="16"/>
    <col min="2046" max="2046" width="13.7109375" style="16" customWidth="1"/>
    <col min="2047" max="2049" width="9.140625" style="16"/>
    <col min="2050" max="2050" width="7.7109375" style="16" customWidth="1"/>
    <col min="2051" max="2051" width="9.140625" style="16"/>
    <col min="2052" max="2052" width="8.140625" style="16" customWidth="1"/>
    <col min="2053" max="2297" width="9.140625" style="16"/>
    <col min="2298" max="2298" width="4.5703125" style="16" customWidth="1"/>
    <col min="2299" max="2299" width="5.85546875" style="16" customWidth="1"/>
    <col min="2300" max="2301" width="9.140625" style="16"/>
    <col min="2302" max="2302" width="13.7109375" style="16" customWidth="1"/>
    <col min="2303" max="2305" width="9.140625" style="16"/>
    <col min="2306" max="2306" width="7.7109375" style="16" customWidth="1"/>
    <col min="2307" max="2307" width="9.140625" style="16"/>
    <col min="2308" max="2308" width="8.140625" style="16" customWidth="1"/>
    <col min="2309" max="2553" width="9.140625" style="16"/>
    <col min="2554" max="2554" width="4.5703125" style="16" customWidth="1"/>
    <col min="2555" max="2555" width="5.85546875" style="16" customWidth="1"/>
    <col min="2556" max="2557" width="9.140625" style="16"/>
    <col min="2558" max="2558" width="13.7109375" style="16" customWidth="1"/>
    <col min="2559" max="2561" width="9.140625" style="16"/>
    <col min="2562" max="2562" width="7.7109375" style="16" customWidth="1"/>
    <col min="2563" max="2563" width="9.140625" style="16"/>
    <col min="2564" max="2564" width="8.140625" style="16" customWidth="1"/>
    <col min="2565" max="2809" width="9.140625" style="16"/>
    <col min="2810" max="2810" width="4.5703125" style="16" customWidth="1"/>
    <col min="2811" max="2811" width="5.85546875" style="16" customWidth="1"/>
    <col min="2812" max="2813" width="9.140625" style="16"/>
    <col min="2814" max="2814" width="13.7109375" style="16" customWidth="1"/>
    <col min="2815" max="2817" width="9.140625" style="16"/>
    <col min="2818" max="2818" width="7.7109375" style="16" customWidth="1"/>
    <col min="2819" max="2819" width="9.140625" style="16"/>
    <col min="2820" max="2820" width="8.140625" style="16" customWidth="1"/>
    <col min="2821" max="3065" width="9.140625" style="16"/>
    <col min="3066" max="3066" width="4.5703125" style="16" customWidth="1"/>
    <col min="3067" max="3067" width="5.85546875" style="16" customWidth="1"/>
    <col min="3068" max="3069" width="9.140625" style="16"/>
    <col min="3070" max="3070" width="13.7109375" style="16" customWidth="1"/>
    <col min="3071" max="3073" width="9.140625" style="16"/>
    <col min="3074" max="3074" width="7.7109375" style="16" customWidth="1"/>
    <col min="3075" max="3075" width="9.140625" style="16"/>
    <col min="3076" max="3076" width="8.140625" style="16" customWidth="1"/>
    <col min="3077" max="3321" width="9.140625" style="16"/>
    <col min="3322" max="3322" width="4.5703125" style="16" customWidth="1"/>
    <col min="3323" max="3323" width="5.85546875" style="16" customWidth="1"/>
    <col min="3324" max="3325" width="9.140625" style="16"/>
    <col min="3326" max="3326" width="13.7109375" style="16" customWidth="1"/>
    <col min="3327" max="3329" width="9.140625" style="16"/>
    <col min="3330" max="3330" width="7.7109375" style="16" customWidth="1"/>
    <col min="3331" max="3331" width="9.140625" style="16"/>
    <col min="3332" max="3332" width="8.140625" style="16" customWidth="1"/>
    <col min="3333" max="3577" width="9.140625" style="16"/>
    <col min="3578" max="3578" width="4.5703125" style="16" customWidth="1"/>
    <col min="3579" max="3579" width="5.85546875" style="16" customWidth="1"/>
    <col min="3580" max="3581" width="9.140625" style="16"/>
    <col min="3582" max="3582" width="13.7109375" style="16" customWidth="1"/>
    <col min="3583" max="3585" width="9.140625" style="16"/>
    <col min="3586" max="3586" width="7.7109375" style="16" customWidth="1"/>
    <col min="3587" max="3587" width="9.140625" style="16"/>
    <col min="3588" max="3588" width="8.140625" style="16" customWidth="1"/>
    <col min="3589" max="3833" width="9.140625" style="16"/>
    <col min="3834" max="3834" width="4.5703125" style="16" customWidth="1"/>
    <col min="3835" max="3835" width="5.85546875" style="16" customWidth="1"/>
    <col min="3836" max="3837" width="9.140625" style="16"/>
    <col min="3838" max="3838" width="13.7109375" style="16" customWidth="1"/>
    <col min="3839" max="3841" width="9.140625" style="16"/>
    <col min="3842" max="3842" width="7.7109375" style="16" customWidth="1"/>
    <col min="3843" max="3843" width="9.140625" style="16"/>
    <col min="3844" max="3844" width="8.140625" style="16" customWidth="1"/>
    <col min="3845" max="4089" width="9.140625" style="16"/>
    <col min="4090" max="4090" width="4.5703125" style="16" customWidth="1"/>
    <col min="4091" max="4091" width="5.85546875" style="16" customWidth="1"/>
    <col min="4092" max="4093" width="9.140625" style="16"/>
    <col min="4094" max="4094" width="13.7109375" style="16" customWidth="1"/>
    <col min="4095" max="4097" width="9.140625" style="16"/>
    <col min="4098" max="4098" width="7.7109375" style="16" customWidth="1"/>
    <col min="4099" max="4099" width="9.140625" style="16"/>
    <col min="4100" max="4100" width="8.140625" style="16" customWidth="1"/>
    <col min="4101" max="4345" width="9.140625" style="16"/>
    <col min="4346" max="4346" width="4.5703125" style="16" customWidth="1"/>
    <col min="4347" max="4347" width="5.85546875" style="16" customWidth="1"/>
    <col min="4348" max="4349" width="9.140625" style="16"/>
    <col min="4350" max="4350" width="13.7109375" style="16" customWidth="1"/>
    <col min="4351" max="4353" width="9.140625" style="16"/>
    <col min="4354" max="4354" width="7.7109375" style="16" customWidth="1"/>
    <col min="4355" max="4355" width="9.140625" style="16"/>
    <col min="4356" max="4356" width="8.140625" style="16" customWidth="1"/>
    <col min="4357" max="4601" width="9.140625" style="16"/>
    <col min="4602" max="4602" width="4.5703125" style="16" customWidth="1"/>
    <col min="4603" max="4603" width="5.85546875" style="16" customWidth="1"/>
    <col min="4604" max="4605" width="9.140625" style="16"/>
    <col min="4606" max="4606" width="13.7109375" style="16" customWidth="1"/>
    <col min="4607" max="4609" width="9.140625" style="16"/>
    <col min="4610" max="4610" width="7.7109375" style="16" customWidth="1"/>
    <col min="4611" max="4611" width="9.140625" style="16"/>
    <col min="4612" max="4612" width="8.140625" style="16" customWidth="1"/>
    <col min="4613" max="4857" width="9.140625" style="16"/>
    <col min="4858" max="4858" width="4.5703125" style="16" customWidth="1"/>
    <col min="4859" max="4859" width="5.85546875" style="16" customWidth="1"/>
    <col min="4860" max="4861" width="9.140625" style="16"/>
    <col min="4862" max="4862" width="13.7109375" style="16" customWidth="1"/>
    <col min="4863" max="4865" width="9.140625" style="16"/>
    <col min="4866" max="4866" width="7.7109375" style="16" customWidth="1"/>
    <col min="4867" max="4867" width="9.140625" style="16"/>
    <col min="4868" max="4868" width="8.140625" style="16" customWidth="1"/>
    <col min="4869" max="5113" width="9.140625" style="16"/>
    <col min="5114" max="5114" width="4.5703125" style="16" customWidth="1"/>
    <col min="5115" max="5115" width="5.85546875" style="16" customWidth="1"/>
    <col min="5116" max="5117" width="9.140625" style="16"/>
    <col min="5118" max="5118" width="13.7109375" style="16" customWidth="1"/>
    <col min="5119" max="5121" width="9.140625" style="16"/>
    <col min="5122" max="5122" width="7.7109375" style="16" customWidth="1"/>
    <col min="5123" max="5123" width="9.140625" style="16"/>
    <col min="5124" max="5124" width="8.140625" style="16" customWidth="1"/>
    <col min="5125" max="5369" width="9.140625" style="16"/>
    <col min="5370" max="5370" width="4.5703125" style="16" customWidth="1"/>
    <col min="5371" max="5371" width="5.85546875" style="16" customWidth="1"/>
    <col min="5372" max="5373" width="9.140625" style="16"/>
    <col min="5374" max="5374" width="13.7109375" style="16" customWidth="1"/>
    <col min="5375" max="5377" width="9.140625" style="16"/>
    <col min="5378" max="5378" width="7.7109375" style="16" customWidth="1"/>
    <col min="5379" max="5379" width="9.140625" style="16"/>
    <col min="5380" max="5380" width="8.140625" style="16" customWidth="1"/>
    <col min="5381" max="5625" width="9.140625" style="16"/>
    <col min="5626" max="5626" width="4.5703125" style="16" customWidth="1"/>
    <col min="5627" max="5627" width="5.85546875" style="16" customWidth="1"/>
    <col min="5628" max="5629" width="9.140625" style="16"/>
    <col min="5630" max="5630" width="13.7109375" style="16" customWidth="1"/>
    <col min="5631" max="5633" width="9.140625" style="16"/>
    <col min="5634" max="5634" width="7.7109375" style="16" customWidth="1"/>
    <col min="5635" max="5635" width="9.140625" style="16"/>
    <col min="5636" max="5636" width="8.140625" style="16" customWidth="1"/>
    <col min="5637" max="5881" width="9.140625" style="16"/>
    <col min="5882" max="5882" width="4.5703125" style="16" customWidth="1"/>
    <col min="5883" max="5883" width="5.85546875" style="16" customWidth="1"/>
    <col min="5884" max="5885" width="9.140625" style="16"/>
    <col min="5886" max="5886" width="13.7109375" style="16" customWidth="1"/>
    <col min="5887" max="5889" width="9.140625" style="16"/>
    <col min="5890" max="5890" width="7.7109375" style="16" customWidth="1"/>
    <col min="5891" max="5891" width="9.140625" style="16"/>
    <col min="5892" max="5892" width="8.140625" style="16" customWidth="1"/>
    <col min="5893" max="6137" width="9.140625" style="16"/>
    <col min="6138" max="6138" width="4.5703125" style="16" customWidth="1"/>
    <col min="6139" max="6139" width="5.85546875" style="16" customWidth="1"/>
    <col min="6140" max="6141" width="9.140625" style="16"/>
    <col min="6142" max="6142" width="13.7109375" style="16" customWidth="1"/>
    <col min="6143" max="6145" width="9.140625" style="16"/>
    <col min="6146" max="6146" width="7.7109375" style="16" customWidth="1"/>
    <col min="6147" max="6147" width="9.140625" style="16"/>
    <col min="6148" max="6148" width="8.140625" style="16" customWidth="1"/>
    <col min="6149" max="6393" width="9.140625" style="16"/>
    <col min="6394" max="6394" width="4.5703125" style="16" customWidth="1"/>
    <col min="6395" max="6395" width="5.85546875" style="16" customWidth="1"/>
    <col min="6396" max="6397" width="9.140625" style="16"/>
    <col min="6398" max="6398" width="13.7109375" style="16" customWidth="1"/>
    <col min="6399" max="6401" width="9.140625" style="16"/>
    <col min="6402" max="6402" width="7.7109375" style="16" customWidth="1"/>
    <col min="6403" max="6403" width="9.140625" style="16"/>
    <col min="6404" max="6404" width="8.140625" style="16" customWidth="1"/>
    <col min="6405" max="6649" width="9.140625" style="16"/>
    <col min="6650" max="6650" width="4.5703125" style="16" customWidth="1"/>
    <col min="6651" max="6651" width="5.85546875" style="16" customWidth="1"/>
    <col min="6652" max="6653" width="9.140625" style="16"/>
    <col min="6654" max="6654" width="13.7109375" style="16" customWidth="1"/>
    <col min="6655" max="6657" width="9.140625" style="16"/>
    <col min="6658" max="6658" width="7.7109375" style="16" customWidth="1"/>
    <col min="6659" max="6659" width="9.140625" style="16"/>
    <col min="6660" max="6660" width="8.140625" style="16" customWidth="1"/>
    <col min="6661" max="6905" width="9.140625" style="16"/>
    <col min="6906" max="6906" width="4.5703125" style="16" customWidth="1"/>
    <col min="6907" max="6907" width="5.85546875" style="16" customWidth="1"/>
    <col min="6908" max="6909" width="9.140625" style="16"/>
    <col min="6910" max="6910" width="13.7109375" style="16" customWidth="1"/>
    <col min="6911" max="6913" width="9.140625" style="16"/>
    <col min="6914" max="6914" width="7.7109375" style="16" customWidth="1"/>
    <col min="6915" max="6915" width="9.140625" style="16"/>
    <col min="6916" max="6916" width="8.140625" style="16" customWidth="1"/>
    <col min="6917" max="7161" width="9.140625" style="16"/>
    <col min="7162" max="7162" width="4.5703125" style="16" customWidth="1"/>
    <col min="7163" max="7163" width="5.85546875" style="16" customWidth="1"/>
    <col min="7164" max="7165" width="9.140625" style="16"/>
    <col min="7166" max="7166" width="13.7109375" style="16" customWidth="1"/>
    <col min="7167" max="7169" width="9.140625" style="16"/>
    <col min="7170" max="7170" width="7.7109375" style="16" customWidth="1"/>
    <col min="7171" max="7171" width="9.140625" style="16"/>
    <col min="7172" max="7172" width="8.140625" style="16" customWidth="1"/>
    <col min="7173" max="7417" width="9.140625" style="16"/>
    <col min="7418" max="7418" width="4.5703125" style="16" customWidth="1"/>
    <col min="7419" max="7419" width="5.85546875" style="16" customWidth="1"/>
    <col min="7420" max="7421" width="9.140625" style="16"/>
    <col min="7422" max="7422" width="13.7109375" style="16" customWidth="1"/>
    <col min="7423" max="7425" width="9.140625" style="16"/>
    <col min="7426" max="7426" width="7.7109375" style="16" customWidth="1"/>
    <col min="7427" max="7427" width="9.140625" style="16"/>
    <col min="7428" max="7428" width="8.140625" style="16" customWidth="1"/>
    <col min="7429" max="7673" width="9.140625" style="16"/>
    <col min="7674" max="7674" width="4.5703125" style="16" customWidth="1"/>
    <col min="7675" max="7675" width="5.85546875" style="16" customWidth="1"/>
    <col min="7676" max="7677" width="9.140625" style="16"/>
    <col min="7678" max="7678" width="13.7109375" style="16" customWidth="1"/>
    <col min="7679" max="7681" width="9.140625" style="16"/>
    <col min="7682" max="7682" width="7.7109375" style="16" customWidth="1"/>
    <col min="7683" max="7683" width="9.140625" style="16"/>
    <col min="7684" max="7684" width="8.140625" style="16" customWidth="1"/>
    <col min="7685" max="7929" width="9.140625" style="16"/>
    <col min="7930" max="7930" width="4.5703125" style="16" customWidth="1"/>
    <col min="7931" max="7931" width="5.85546875" style="16" customWidth="1"/>
    <col min="7932" max="7933" width="9.140625" style="16"/>
    <col min="7934" max="7934" width="13.7109375" style="16" customWidth="1"/>
    <col min="7935" max="7937" width="9.140625" style="16"/>
    <col min="7938" max="7938" width="7.7109375" style="16" customWidth="1"/>
    <col min="7939" max="7939" width="9.140625" style="16"/>
    <col min="7940" max="7940" width="8.140625" style="16" customWidth="1"/>
    <col min="7941" max="8185" width="9.140625" style="16"/>
    <col min="8186" max="8186" width="4.5703125" style="16" customWidth="1"/>
    <col min="8187" max="8187" width="5.85546875" style="16" customWidth="1"/>
    <col min="8188" max="8189" width="9.140625" style="16"/>
    <col min="8190" max="8190" width="13.7109375" style="16" customWidth="1"/>
    <col min="8191" max="8193" width="9.140625" style="16"/>
    <col min="8194" max="8194" width="7.7109375" style="16" customWidth="1"/>
    <col min="8195" max="8195" width="9.140625" style="16"/>
    <col min="8196" max="8196" width="8.140625" style="16" customWidth="1"/>
    <col min="8197" max="8441" width="9.140625" style="16"/>
    <col min="8442" max="8442" width="4.5703125" style="16" customWidth="1"/>
    <col min="8443" max="8443" width="5.85546875" style="16" customWidth="1"/>
    <col min="8444" max="8445" width="9.140625" style="16"/>
    <col min="8446" max="8446" width="13.7109375" style="16" customWidth="1"/>
    <col min="8447" max="8449" width="9.140625" style="16"/>
    <col min="8450" max="8450" width="7.7109375" style="16" customWidth="1"/>
    <col min="8451" max="8451" width="9.140625" style="16"/>
    <col min="8452" max="8452" width="8.140625" style="16" customWidth="1"/>
    <col min="8453" max="8697" width="9.140625" style="16"/>
    <col min="8698" max="8698" width="4.5703125" style="16" customWidth="1"/>
    <col min="8699" max="8699" width="5.85546875" style="16" customWidth="1"/>
    <col min="8700" max="8701" width="9.140625" style="16"/>
    <col min="8702" max="8702" width="13.7109375" style="16" customWidth="1"/>
    <col min="8703" max="8705" width="9.140625" style="16"/>
    <col min="8706" max="8706" width="7.7109375" style="16" customWidth="1"/>
    <col min="8707" max="8707" width="9.140625" style="16"/>
    <col min="8708" max="8708" width="8.140625" style="16" customWidth="1"/>
    <col min="8709" max="8953" width="9.140625" style="16"/>
    <col min="8954" max="8954" width="4.5703125" style="16" customWidth="1"/>
    <col min="8955" max="8955" width="5.85546875" style="16" customWidth="1"/>
    <col min="8956" max="8957" width="9.140625" style="16"/>
    <col min="8958" max="8958" width="13.7109375" style="16" customWidth="1"/>
    <col min="8959" max="8961" width="9.140625" style="16"/>
    <col min="8962" max="8962" width="7.7109375" style="16" customWidth="1"/>
    <col min="8963" max="8963" width="9.140625" style="16"/>
    <col min="8964" max="8964" width="8.140625" style="16" customWidth="1"/>
    <col min="8965" max="9209" width="9.140625" style="16"/>
    <col min="9210" max="9210" width="4.5703125" style="16" customWidth="1"/>
    <col min="9211" max="9211" width="5.85546875" style="16" customWidth="1"/>
    <col min="9212" max="9213" width="9.140625" style="16"/>
    <col min="9214" max="9214" width="13.7109375" style="16" customWidth="1"/>
    <col min="9215" max="9217" width="9.140625" style="16"/>
    <col min="9218" max="9218" width="7.7109375" style="16" customWidth="1"/>
    <col min="9219" max="9219" width="9.140625" style="16"/>
    <col min="9220" max="9220" width="8.140625" style="16" customWidth="1"/>
    <col min="9221" max="9465" width="9.140625" style="16"/>
    <col min="9466" max="9466" width="4.5703125" style="16" customWidth="1"/>
    <col min="9467" max="9467" width="5.85546875" style="16" customWidth="1"/>
    <col min="9468" max="9469" width="9.140625" style="16"/>
    <col min="9470" max="9470" width="13.7109375" style="16" customWidth="1"/>
    <col min="9471" max="9473" width="9.140625" style="16"/>
    <col min="9474" max="9474" width="7.7109375" style="16" customWidth="1"/>
    <col min="9475" max="9475" width="9.140625" style="16"/>
    <col min="9476" max="9476" width="8.140625" style="16" customWidth="1"/>
    <col min="9477" max="9721" width="9.140625" style="16"/>
    <col min="9722" max="9722" width="4.5703125" style="16" customWidth="1"/>
    <col min="9723" max="9723" width="5.85546875" style="16" customWidth="1"/>
    <col min="9724" max="9725" width="9.140625" style="16"/>
    <col min="9726" max="9726" width="13.7109375" style="16" customWidth="1"/>
    <col min="9727" max="9729" width="9.140625" style="16"/>
    <col min="9730" max="9730" width="7.7109375" style="16" customWidth="1"/>
    <col min="9731" max="9731" width="9.140625" style="16"/>
    <col min="9732" max="9732" width="8.140625" style="16" customWidth="1"/>
    <col min="9733" max="9977" width="9.140625" style="16"/>
    <col min="9978" max="9978" width="4.5703125" style="16" customWidth="1"/>
    <col min="9979" max="9979" width="5.85546875" style="16" customWidth="1"/>
    <col min="9980" max="9981" width="9.140625" style="16"/>
    <col min="9982" max="9982" width="13.7109375" style="16" customWidth="1"/>
    <col min="9983" max="9985" width="9.140625" style="16"/>
    <col min="9986" max="9986" width="7.7109375" style="16" customWidth="1"/>
    <col min="9987" max="9987" width="9.140625" style="16"/>
    <col min="9988" max="9988" width="8.140625" style="16" customWidth="1"/>
    <col min="9989" max="10233" width="9.140625" style="16"/>
    <col min="10234" max="10234" width="4.5703125" style="16" customWidth="1"/>
    <col min="10235" max="10235" width="5.85546875" style="16" customWidth="1"/>
    <col min="10236" max="10237" width="9.140625" style="16"/>
    <col min="10238" max="10238" width="13.7109375" style="16" customWidth="1"/>
    <col min="10239" max="10241" width="9.140625" style="16"/>
    <col min="10242" max="10242" width="7.7109375" style="16" customWidth="1"/>
    <col min="10243" max="10243" width="9.140625" style="16"/>
    <col min="10244" max="10244" width="8.140625" style="16" customWidth="1"/>
    <col min="10245" max="10489" width="9.140625" style="16"/>
    <col min="10490" max="10490" width="4.5703125" style="16" customWidth="1"/>
    <col min="10491" max="10491" width="5.85546875" style="16" customWidth="1"/>
    <col min="10492" max="10493" width="9.140625" style="16"/>
    <col min="10494" max="10494" width="13.7109375" style="16" customWidth="1"/>
    <col min="10495" max="10497" width="9.140625" style="16"/>
    <col min="10498" max="10498" width="7.7109375" style="16" customWidth="1"/>
    <col min="10499" max="10499" width="9.140625" style="16"/>
    <col min="10500" max="10500" width="8.140625" style="16" customWidth="1"/>
    <col min="10501" max="10745" width="9.140625" style="16"/>
    <col min="10746" max="10746" width="4.5703125" style="16" customWidth="1"/>
    <col min="10747" max="10747" width="5.85546875" style="16" customWidth="1"/>
    <col min="10748" max="10749" width="9.140625" style="16"/>
    <col min="10750" max="10750" width="13.7109375" style="16" customWidth="1"/>
    <col min="10751" max="10753" width="9.140625" style="16"/>
    <col min="10754" max="10754" width="7.7109375" style="16" customWidth="1"/>
    <col min="10755" max="10755" width="9.140625" style="16"/>
    <col min="10756" max="10756" width="8.140625" style="16" customWidth="1"/>
    <col min="10757" max="11001" width="9.140625" style="16"/>
    <col min="11002" max="11002" width="4.5703125" style="16" customWidth="1"/>
    <col min="11003" max="11003" width="5.85546875" style="16" customWidth="1"/>
    <col min="11004" max="11005" width="9.140625" style="16"/>
    <col min="11006" max="11006" width="13.7109375" style="16" customWidth="1"/>
    <col min="11007" max="11009" width="9.140625" style="16"/>
    <col min="11010" max="11010" width="7.7109375" style="16" customWidth="1"/>
    <col min="11011" max="11011" width="9.140625" style="16"/>
    <col min="11012" max="11012" width="8.140625" style="16" customWidth="1"/>
    <col min="11013" max="11257" width="9.140625" style="16"/>
    <col min="11258" max="11258" width="4.5703125" style="16" customWidth="1"/>
    <col min="11259" max="11259" width="5.85546875" style="16" customWidth="1"/>
    <col min="11260" max="11261" width="9.140625" style="16"/>
    <col min="11262" max="11262" width="13.7109375" style="16" customWidth="1"/>
    <col min="11263" max="11265" width="9.140625" style="16"/>
    <col min="11266" max="11266" width="7.7109375" style="16" customWidth="1"/>
    <col min="11267" max="11267" width="9.140625" style="16"/>
    <col min="11268" max="11268" width="8.140625" style="16" customWidth="1"/>
    <col min="11269" max="11513" width="9.140625" style="16"/>
    <col min="11514" max="11514" width="4.5703125" style="16" customWidth="1"/>
    <col min="11515" max="11515" width="5.85546875" style="16" customWidth="1"/>
    <col min="11516" max="11517" width="9.140625" style="16"/>
    <col min="11518" max="11518" width="13.7109375" style="16" customWidth="1"/>
    <col min="11519" max="11521" width="9.140625" style="16"/>
    <col min="11522" max="11522" width="7.7109375" style="16" customWidth="1"/>
    <col min="11523" max="11523" width="9.140625" style="16"/>
    <col min="11524" max="11524" width="8.140625" style="16" customWidth="1"/>
    <col min="11525" max="11769" width="9.140625" style="16"/>
    <col min="11770" max="11770" width="4.5703125" style="16" customWidth="1"/>
    <col min="11771" max="11771" width="5.85546875" style="16" customWidth="1"/>
    <col min="11772" max="11773" width="9.140625" style="16"/>
    <col min="11774" max="11774" width="13.7109375" style="16" customWidth="1"/>
    <col min="11775" max="11777" width="9.140625" style="16"/>
    <col min="11778" max="11778" width="7.7109375" style="16" customWidth="1"/>
    <col min="11779" max="11779" width="9.140625" style="16"/>
    <col min="11780" max="11780" width="8.140625" style="16" customWidth="1"/>
    <col min="11781" max="12025" width="9.140625" style="16"/>
    <col min="12026" max="12026" width="4.5703125" style="16" customWidth="1"/>
    <col min="12027" max="12027" width="5.85546875" style="16" customWidth="1"/>
    <col min="12028" max="12029" width="9.140625" style="16"/>
    <col min="12030" max="12030" width="13.7109375" style="16" customWidth="1"/>
    <col min="12031" max="12033" width="9.140625" style="16"/>
    <col min="12034" max="12034" width="7.7109375" style="16" customWidth="1"/>
    <col min="12035" max="12035" width="9.140625" style="16"/>
    <col min="12036" max="12036" width="8.140625" style="16" customWidth="1"/>
    <col min="12037" max="12281" width="9.140625" style="16"/>
    <col min="12282" max="12282" width="4.5703125" style="16" customWidth="1"/>
    <col min="12283" max="12283" width="5.85546875" style="16" customWidth="1"/>
    <col min="12284" max="12285" width="9.140625" style="16"/>
    <col min="12286" max="12286" width="13.7109375" style="16" customWidth="1"/>
    <col min="12287" max="12289" width="9.140625" style="16"/>
    <col min="12290" max="12290" width="7.7109375" style="16" customWidth="1"/>
    <col min="12291" max="12291" width="9.140625" style="16"/>
    <col min="12292" max="12292" width="8.140625" style="16" customWidth="1"/>
    <col min="12293" max="12537" width="9.140625" style="16"/>
    <col min="12538" max="12538" width="4.5703125" style="16" customWidth="1"/>
    <col min="12539" max="12539" width="5.85546875" style="16" customWidth="1"/>
    <col min="12540" max="12541" width="9.140625" style="16"/>
    <col min="12542" max="12542" width="13.7109375" style="16" customWidth="1"/>
    <col min="12543" max="12545" width="9.140625" style="16"/>
    <col min="12546" max="12546" width="7.7109375" style="16" customWidth="1"/>
    <col min="12547" max="12547" width="9.140625" style="16"/>
    <col min="12548" max="12548" width="8.140625" style="16" customWidth="1"/>
    <col min="12549" max="12793" width="9.140625" style="16"/>
    <col min="12794" max="12794" width="4.5703125" style="16" customWidth="1"/>
    <col min="12795" max="12795" width="5.85546875" style="16" customWidth="1"/>
    <col min="12796" max="12797" width="9.140625" style="16"/>
    <col min="12798" max="12798" width="13.7109375" style="16" customWidth="1"/>
    <col min="12799" max="12801" width="9.140625" style="16"/>
    <col min="12802" max="12802" width="7.7109375" style="16" customWidth="1"/>
    <col min="12803" max="12803" width="9.140625" style="16"/>
    <col min="12804" max="12804" width="8.140625" style="16" customWidth="1"/>
    <col min="12805" max="13049" width="9.140625" style="16"/>
    <col min="13050" max="13050" width="4.5703125" style="16" customWidth="1"/>
    <col min="13051" max="13051" width="5.85546875" style="16" customWidth="1"/>
    <col min="13052" max="13053" width="9.140625" style="16"/>
    <col min="13054" max="13054" width="13.7109375" style="16" customWidth="1"/>
    <col min="13055" max="13057" width="9.140625" style="16"/>
    <col min="13058" max="13058" width="7.7109375" style="16" customWidth="1"/>
    <col min="13059" max="13059" width="9.140625" style="16"/>
    <col min="13060" max="13060" width="8.140625" style="16" customWidth="1"/>
    <col min="13061" max="13305" width="9.140625" style="16"/>
    <col min="13306" max="13306" width="4.5703125" style="16" customWidth="1"/>
    <col min="13307" max="13307" width="5.85546875" style="16" customWidth="1"/>
    <col min="13308" max="13309" width="9.140625" style="16"/>
    <col min="13310" max="13310" width="13.7109375" style="16" customWidth="1"/>
    <col min="13311" max="13313" width="9.140625" style="16"/>
    <col min="13314" max="13314" width="7.7109375" style="16" customWidth="1"/>
    <col min="13315" max="13315" width="9.140625" style="16"/>
    <col min="13316" max="13316" width="8.140625" style="16" customWidth="1"/>
    <col min="13317" max="13561" width="9.140625" style="16"/>
    <col min="13562" max="13562" width="4.5703125" style="16" customWidth="1"/>
    <col min="13563" max="13563" width="5.85546875" style="16" customWidth="1"/>
    <col min="13564" max="13565" width="9.140625" style="16"/>
    <col min="13566" max="13566" width="13.7109375" style="16" customWidth="1"/>
    <col min="13567" max="13569" width="9.140625" style="16"/>
    <col min="13570" max="13570" width="7.7109375" style="16" customWidth="1"/>
    <col min="13571" max="13571" width="9.140625" style="16"/>
    <col min="13572" max="13572" width="8.140625" style="16" customWidth="1"/>
    <col min="13573" max="13817" width="9.140625" style="16"/>
    <col min="13818" max="13818" width="4.5703125" style="16" customWidth="1"/>
    <col min="13819" max="13819" width="5.85546875" style="16" customWidth="1"/>
    <col min="13820" max="13821" width="9.140625" style="16"/>
    <col min="13822" max="13822" width="13.7109375" style="16" customWidth="1"/>
    <col min="13823" max="13825" width="9.140625" style="16"/>
    <col min="13826" max="13826" width="7.7109375" style="16" customWidth="1"/>
    <col min="13827" max="13827" width="9.140625" style="16"/>
    <col min="13828" max="13828" width="8.140625" style="16" customWidth="1"/>
    <col min="13829" max="14073" width="9.140625" style="16"/>
    <col min="14074" max="14074" width="4.5703125" style="16" customWidth="1"/>
    <col min="14075" max="14075" width="5.85546875" style="16" customWidth="1"/>
    <col min="14076" max="14077" width="9.140625" style="16"/>
    <col min="14078" max="14078" width="13.7109375" style="16" customWidth="1"/>
    <col min="14079" max="14081" width="9.140625" style="16"/>
    <col min="14082" max="14082" width="7.7109375" style="16" customWidth="1"/>
    <col min="14083" max="14083" width="9.140625" style="16"/>
    <col min="14084" max="14084" width="8.140625" style="16" customWidth="1"/>
    <col min="14085" max="14329" width="9.140625" style="16"/>
    <col min="14330" max="14330" width="4.5703125" style="16" customWidth="1"/>
    <col min="14331" max="14331" width="5.85546875" style="16" customWidth="1"/>
    <col min="14332" max="14333" width="9.140625" style="16"/>
    <col min="14334" max="14334" width="13.7109375" style="16" customWidth="1"/>
    <col min="14335" max="14337" width="9.140625" style="16"/>
    <col min="14338" max="14338" width="7.7109375" style="16" customWidth="1"/>
    <col min="14339" max="14339" width="9.140625" style="16"/>
    <col min="14340" max="14340" width="8.140625" style="16" customWidth="1"/>
    <col min="14341" max="14585" width="9.140625" style="16"/>
    <col min="14586" max="14586" width="4.5703125" style="16" customWidth="1"/>
    <col min="14587" max="14587" width="5.85546875" style="16" customWidth="1"/>
    <col min="14588" max="14589" width="9.140625" style="16"/>
    <col min="14590" max="14590" width="13.7109375" style="16" customWidth="1"/>
    <col min="14591" max="14593" width="9.140625" style="16"/>
    <col min="14594" max="14594" width="7.7109375" style="16" customWidth="1"/>
    <col min="14595" max="14595" width="9.140625" style="16"/>
    <col min="14596" max="14596" width="8.140625" style="16" customWidth="1"/>
    <col min="14597" max="14841" width="9.140625" style="16"/>
    <col min="14842" max="14842" width="4.5703125" style="16" customWidth="1"/>
    <col min="14843" max="14843" width="5.85546875" style="16" customWidth="1"/>
    <col min="14844" max="14845" width="9.140625" style="16"/>
    <col min="14846" max="14846" width="13.7109375" style="16" customWidth="1"/>
    <col min="14847" max="14849" width="9.140625" style="16"/>
    <col min="14850" max="14850" width="7.7109375" style="16" customWidth="1"/>
    <col min="14851" max="14851" width="9.140625" style="16"/>
    <col min="14852" max="14852" width="8.140625" style="16" customWidth="1"/>
    <col min="14853" max="15097" width="9.140625" style="16"/>
    <col min="15098" max="15098" width="4.5703125" style="16" customWidth="1"/>
    <col min="15099" max="15099" width="5.85546875" style="16" customWidth="1"/>
    <col min="15100" max="15101" width="9.140625" style="16"/>
    <col min="15102" max="15102" width="13.7109375" style="16" customWidth="1"/>
    <col min="15103" max="15105" width="9.140625" style="16"/>
    <col min="15106" max="15106" width="7.7109375" style="16" customWidth="1"/>
    <col min="15107" max="15107" width="9.140625" style="16"/>
    <col min="15108" max="15108" width="8.140625" style="16" customWidth="1"/>
    <col min="15109" max="15353" width="9.140625" style="16"/>
    <col min="15354" max="15354" width="4.5703125" style="16" customWidth="1"/>
    <col min="15355" max="15355" width="5.85546875" style="16" customWidth="1"/>
    <col min="15356" max="15357" width="9.140625" style="16"/>
    <col min="15358" max="15358" width="13.7109375" style="16" customWidth="1"/>
    <col min="15359" max="15361" width="9.140625" style="16"/>
    <col min="15362" max="15362" width="7.7109375" style="16" customWidth="1"/>
    <col min="15363" max="15363" width="9.140625" style="16"/>
    <col min="15364" max="15364" width="8.140625" style="16" customWidth="1"/>
    <col min="15365" max="15609" width="9.140625" style="16"/>
    <col min="15610" max="15610" width="4.5703125" style="16" customWidth="1"/>
    <col min="15611" max="15611" width="5.85546875" style="16" customWidth="1"/>
    <col min="15612" max="15613" width="9.140625" style="16"/>
    <col min="15614" max="15614" width="13.7109375" style="16" customWidth="1"/>
    <col min="15615" max="15617" width="9.140625" style="16"/>
    <col min="15618" max="15618" width="7.7109375" style="16" customWidth="1"/>
    <col min="15619" max="15619" width="9.140625" style="16"/>
    <col min="15620" max="15620" width="8.140625" style="16" customWidth="1"/>
    <col min="15621" max="15865" width="9.140625" style="16"/>
    <col min="15866" max="15866" width="4.5703125" style="16" customWidth="1"/>
    <col min="15867" max="15867" width="5.85546875" style="16" customWidth="1"/>
    <col min="15868" max="15869" width="9.140625" style="16"/>
    <col min="15870" max="15870" width="13.7109375" style="16" customWidth="1"/>
    <col min="15871" max="15873" width="9.140625" style="16"/>
    <col min="15874" max="15874" width="7.7109375" style="16" customWidth="1"/>
    <col min="15875" max="15875" width="9.140625" style="16"/>
    <col min="15876" max="15876" width="8.140625" style="16" customWidth="1"/>
    <col min="15877" max="16121" width="9.140625" style="16"/>
    <col min="16122" max="16122" width="4.5703125" style="16" customWidth="1"/>
    <col min="16123" max="16123" width="5.85546875" style="16" customWidth="1"/>
    <col min="16124" max="16125" width="9.140625" style="16"/>
    <col min="16126" max="16126" width="13.7109375" style="16" customWidth="1"/>
    <col min="16127" max="16129" width="9.140625" style="16"/>
    <col min="16130" max="16130" width="7.7109375" style="16" customWidth="1"/>
    <col min="16131" max="16131" width="9.140625" style="16"/>
    <col min="16132" max="16132" width="8.140625" style="16" customWidth="1"/>
    <col min="16133" max="16384" width="9.140625" style="16"/>
  </cols>
  <sheetData>
    <row r="2" spans="2:11" ht="15.75" x14ac:dyDescent="0.25">
      <c r="D2" s="692" t="s">
        <v>772</v>
      </c>
      <c r="E2" s="692"/>
      <c r="F2" s="692"/>
      <c r="G2" s="692"/>
      <c r="H2" s="692"/>
      <c r="I2" s="692"/>
      <c r="J2" s="692"/>
      <c r="K2" s="169"/>
    </row>
    <row r="3" spans="2:11" ht="15.75" x14ac:dyDescent="0.25">
      <c r="B3" s="17"/>
      <c r="C3" s="17"/>
      <c r="D3" s="17"/>
      <c r="E3" s="17"/>
      <c r="F3" s="17"/>
      <c r="G3" s="17"/>
    </row>
    <row r="4" spans="2:11" ht="15.75" x14ac:dyDescent="0.25">
      <c r="B4" s="198" t="s">
        <v>204</v>
      </c>
      <c r="C4" s="198"/>
      <c r="D4" s="198"/>
      <c r="E4" s="198"/>
      <c r="G4" s="198"/>
    </row>
    <row r="5" spans="2:11" x14ac:dyDescent="0.2">
      <c r="B5" s="18"/>
      <c r="C5" s="18"/>
      <c r="D5" s="18"/>
      <c r="E5" s="18"/>
      <c r="F5" s="18"/>
      <c r="G5" s="18"/>
    </row>
    <row r="7" spans="2:11" ht="14.25" customHeight="1" thickBot="1" x14ac:dyDescent="0.25"/>
    <row r="8" spans="2:11" ht="38.25" customHeight="1" thickBot="1" x14ac:dyDescent="0.25">
      <c r="B8" s="200" t="s">
        <v>80</v>
      </c>
      <c r="C8" s="693" t="s">
        <v>7</v>
      </c>
      <c r="D8" s="694"/>
      <c r="E8" s="695"/>
      <c r="F8" s="696" t="s">
        <v>734</v>
      </c>
      <c r="G8" s="697"/>
      <c r="H8" s="582" t="s">
        <v>735</v>
      </c>
      <c r="I8" s="199" t="s">
        <v>203</v>
      </c>
      <c r="J8" s="111" t="s">
        <v>151</v>
      </c>
    </row>
    <row r="9" spans="2:11" ht="18.75" customHeight="1" x14ac:dyDescent="0.25">
      <c r="B9" s="201" t="s">
        <v>8</v>
      </c>
      <c r="C9" s="698" t="s">
        <v>205</v>
      </c>
      <c r="D9" s="698"/>
      <c r="E9" s="698"/>
      <c r="F9" s="699">
        <v>27915000</v>
      </c>
      <c r="G9" s="700"/>
      <c r="H9" s="202">
        <v>31251406</v>
      </c>
      <c r="I9" s="202">
        <v>30689775</v>
      </c>
      <c r="J9" s="567">
        <f>I9/H9</f>
        <v>0.98202861656848339</v>
      </c>
    </row>
    <row r="10" spans="2:11" ht="16.5" customHeight="1" x14ac:dyDescent="0.25">
      <c r="B10" s="203" t="s">
        <v>10</v>
      </c>
      <c r="C10" s="679" t="s">
        <v>206</v>
      </c>
      <c r="D10" s="679"/>
      <c r="E10" s="679"/>
      <c r="F10" s="677">
        <v>4061000</v>
      </c>
      <c r="G10" s="678"/>
      <c r="H10" s="204">
        <v>4434900</v>
      </c>
      <c r="I10" s="204">
        <v>4400904</v>
      </c>
      <c r="J10" s="567">
        <f t="shared" ref="J10:J19" si="0">I10/H10</f>
        <v>0.9923344382060475</v>
      </c>
    </row>
    <row r="11" spans="2:11" ht="19.5" customHeight="1" x14ac:dyDescent="0.25">
      <c r="B11" s="203" t="s">
        <v>12</v>
      </c>
      <c r="C11" s="679" t="s">
        <v>207</v>
      </c>
      <c r="D11" s="679"/>
      <c r="E11" s="679"/>
      <c r="F11" s="677">
        <v>42438000</v>
      </c>
      <c r="G11" s="678"/>
      <c r="H11" s="204">
        <v>42446431</v>
      </c>
      <c r="I11" s="204">
        <v>40550625</v>
      </c>
      <c r="J11" s="567">
        <f t="shared" si="0"/>
        <v>0.95533650402786519</v>
      </c>
    </row>
    <row r="12" spans="2:11" ht="18.75" customHeight="1" x14ac:dyDescent="0.25">
      <c r="B12" s="203" t="s">
        <v>14</v>
      </c>
      <c r="C12" s="679" t="s">
        <v>208</v>
      </c>
      <c r="D12" s="679"/>
      <c r="E12" s="679"/>
      <c r="F12" s="677">
        <v>3950000</v>
      </c>
      <c r="G12" s="678"/>
      <c r="H12" s="204">
        <v>2700000</v>
      </c>
      <c r="I12" s="204">
        <v>2611200</v>
      </c>
      <c r="J12" s="567">
        <f t="shared" si="0"/>
        <v>0.96711111111111114</v>
      </c>
    </row>
    <row r="13" spans="2:11" ht="19.5" customHeight="1" x14ac:dyDescent="0.25">
      <c r="B13" s="203" t="s">
        <v>16</v>
      </c>
      <c r="C13" s="676" t="s">
        <v>209</v>
      </c>
      <c r="D13" s="676"/>
      <c r="E13" s="676"/>
      <c r="F13" s="677">
        <v>600000</v>
      </c>
      <c r="G13" s="678"/>
      <c r="H13" s="204">
        <v>4470360</v>
      </c>
      <c r="I13" s="204">
        <v>4363211</v>
      </c>
      <c r="J13" s="567">
        <f t="shared" si="0"/>
        <v>0.97603123685788173</v>
      </c>
    </row>
    <row r="14" spans="2:11" ht="18" customHeight="1" x14ac:dyDescent="0.25">
      <c r="B14" s="203" t="s">
        <v>18</v>
      </c>
      <c r="C14" s="679" t="s">
        <v>210</v>
      </c>
      <c r="D14" s="679"/>
      <c r="E14" s="679"/>
      <c r="F14" s="677">
        <v>655000</v>
      </c>
      <c r="G14" s="678"/>
      <c r="H14" s="204">
        <v>2425000</v>
      </c>
      <c r="I14" s="204">
        <v>2150753</v>
      </c>
      <c r="J14" s="567">
        <f t="shared" si="0"/>
        <v>0.88690845360824744</v>
      </c>
    </row>
    <row r="15" spans="2:11" ht="19.5" customHeight="1" x14ac:dyDescent="0.25">
      <c r="B15" s="203" t="s">
        <v>19</v>
      </c>
      <c r="C15" s="679" t="s">
        <v>211</v>
      </c>
      <c r="D15" s="679"/>
      <c r="E15" s="679"/>
      <c r="F15" s="677">
        <v>1277000</v>
      </c>
      <c r="G15" s="678"/>
      <c r="H15" s="204">
        <v>1314943</v>
      </c>
      <c r="I15" s="204">
        <v>1314943</v>
      </c>
      <c r="J15" s="567">
        <f t="shared" si="0"/>
        <v>1</v>
      </c>
    </row>
    <row r="16" spans="2:11" ht="20.25" customHeight="1" x14ac:dyDescent="0.25">
      <c r="B16" s="203" t="s">
        <v>21</v>
      </c>
      <c r="C16" s="683" t="s">
        <v>212</v>
      </c>
      <c r="D16" s="684"/>
      <c r="E16" s="685"/>
      <c r="F16" s="677">
        <v>0</v>
      </c>
      <c r="G16" s="678"/>
      <c r="H16" s="204">
        <v>0</v>
      </c>
      <c r="I16" s="204">
        <v>0</v>
      </c>
      <c r="J16" s="567">
        <v>0</v>
      </c>
    </row>
    <row r="17" spans="2:10" ht="18.75" customHeight="1" x14ac:dyDescent="0.25">
      <c r="B17" s="203" t="s">
        <v>23</v>
      </c>
      <c r="C17" s="683" t="s">
        <v>213</v>
      </c>
      <c r="D17" s="684"/>
      <c r="E17" s="685"/>
      <c r="F17" s="677">
        <v>28695158</v>
      </c>
      <c r="G17" s="686"/>
      <c r="H17" s="204">
        <v>27594634</v>
      </c>
      <c r="I17" s="204">
        <v>0</v>
      </c>
      <c r="J17" s="567">
        <f t="shared" si="0"/>
        <v>0</v>
      </c>
    </row>
    <row r="18" spans="2:10" ht="20.25" customHeight="1" thickBot="1" x14ac:dyDescent="0.3">
      <c r="B18" s="205" t="s">
        <v>25</v>
      </c>
      <c r="C18" s="687" t="s">
        <v>214</v>
      </c>
      <c r="D18" s="688"/>
      <c r="E18" s="689"/>
      <c r="F18" s="690">
        <v>503842</v>
      </c>
      <c r="G18" s="691"/>
      <c r="H18" s="206">
        <v>503842</v>
      </c>
      <c r="I18" s="206">
        <v>503842</v>
      </c>
      <c r="J18" s="568">
        <f t="shared" si="0"/>
        <v>1</v>
      </c>
    </row>
    <row r="19" spans="2:10" ht="22.5" customHeight="1" thickBot="1" x14ac:dyDescent="0.25">
      <c r="B19" s="207" t="s">
        <v>26</v>
      </c>
      <c r="C19" s="680" t="s">
        <v>5</v>
      </c>
      <c r="D19" s="680"/>
      <c r="E19" s="680"/>
      <c r="F19" s="681">
        <f>SUM(F9:F18)</f>
        <v>110095000</v>
      </c>
      <c r="G19" s="682"/>
      <c r="H19" s="208">
        <f>SUM(H9:H18)</f>
        <v>117141516</v>
      </c>
      <c r="I19" s="209">
        <f>SUM(I9:I18)</f>
        <v>86585253</v>
      </c>
      <c r="J19" s="569">
        <f t="shared" si="0"/>
        <v>0.73915086603454916</v>
      </c>
    </row>
    <row r="21" spans="2:10" x14ac:dyDescent="0.2">
      <c r="G21" s="19"/>
    </row>
    <row r="27" spans="2:10" x14ac:dyDescent="0.2">
      <c r="F27" s="19"/>
    </row>
    <row r="31" spans="2:10" x14ac:dyDescent="0.2">
      <c r="C31" s="19"/>
      <c r="D31" s="19"/>
    </row>
    <row r="32" spans="2:10" x14ac:dyDescent="0.2">
      <c r="C32" s="19"/>
      <c r="D32" s="19"/>
    </row>
    <row r="33" spans="3:5" x14ac:dyDescent="0.2">
      <c r="E33" s="19"/>
    </row>
    <row r="35" spans="3:5" x14ac:dyDescent="0.2">
      <c r="C35" s="19"/>
      <c r="D35" s="19"/>
      <c r="E35" s="19"/>
    </row>
    <row r="39" spans="3:5" x14ac:dyDescent="0.2">
      <c r="C39" s="19"/>
      <c r="D39" s="19"/>
    </row>
    <row r="40" spans="3:5" x14ac:dyDescent="0.2">
      <c r="C40" s="19"/>
      <c r="D40" s="19"/>
      <c r="E40" s="19"/>
    </row>
    <row r="45" spans="3:5" x14ac:dyDescent="0.2">
      <c r="C45" s="19"/>
      <c r="D45" s="19"/>
      <c r="E45" s="19"/>
    </row>
  </sheetData>
  <mergeCells count="25">
    <mergeCell ref="C11:E11"/>
    <mergeCell ref="F11:G11"/>
    <mergeCell ref="C12:E12"/>
    <mergeCell ref="F12:G12"/>
    <mergeCell ref="D2:J2"/>
    <mergeCell ref="C10:E10"/>
    <mergeCell ref="C8:E8"/>
    <mergeCell ref="F8:G8"/>
    <mergeCell ref="C9:E9"/>
    <mergeCell ref="F9:G9"/>
    <mergeCell ref="F10:G10"/>
    <mergeCell ref="C19:E19"/>
    <mergeCell ref="F19:G19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</mergeCells>
  <pageMargins left="0.75" right="0.75" top="1" bottom="1" header="0.5" footer="0.5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F6D-6031-4A12-AAE1-60D6A358324E}">
  <sheetPr>
    <pageSetUpPr fitToPage="1"/>
  </sheetPr>
  <dimension ref="A1:Y68"/>
  <sheetViews>
    <sheetView topLeftCell="C1" zoomScale="40" zoomScaleNormal="40" workbookViewId="0">
      <selection activeCell="W2" sqref="W2"/>
    </sheetView>
  </sheetViews>
  <sheetFormatPr defaultRowHeight="12.75" x14ac:dyDescent="0.2"/>
  <cols>
    <col min="1" max="1" width="6.5703125" style="1" customWidth="1"/>
    <col min="2" max="2" width="38.5703125" style="1" customWidth="1"/>
    <col min="3" max="3" width="29.42578125" style="1" customWidth="1"/>
    <col min="4" max="4" width="17.85546875" style="1" customWidth="1"/>
    <col min="5" max="5" width="26.28515625" style="1" customWidth="1"/>
    <col min="6" max="6" width="23.42578125" style="1" customWidth="1"/>
    <col min="7" max="7" width="17" style="1" customWidth="1"/>
    <col min="8" max="8" width="24" style="1" customWidth="1"/>
    <col min="9" max="9" width="23" style="1" customWidth="1"/>
    <col min="10" max="10" width="17.28515625" style="1" customWidth="1"/>
    <col min="11" max="11" width="22.140625" style="1" customWidth="1"/>
    <col min="12" max="12" width="17.42578125" style="1" customWidth="1"/>
    <col min="13" max="13" width="22.42578125" style="1" customWidth="1"/>
    <col min="14" max="14" width="26.85546875" style="1" customWidth="1"/>
    <col min="15" max="15" width="15.7109375" style="1" customWidth="1"/>
    <col min="16" max="16" width="28.85546875" style="1" customWidth="1"/>
    <col min="17" max="17" width="29.140625" style="1" customWidth="1"/>
    <col min="18" max="18" width="26.28515625" style="1" customWidth="1"/>
    <col min="19" max="19" width="23" style="1" customWidth="1"/>
    <col min="20" max="20" width="15.42578125" style="1" customWidth="1"/>
    <col min="21" max="21" width="17.28515625" style="1" customWidth="1"/>
    <col min="22" max="22" width="15" style="1" customWidth="1"/>
    <col min="23" max="23" width="30.28515625" style="1" customWidth="1"/>
    <col min="24" max="24" width="29.140625" style="1" customWidth="1"/>
    <col min="25" max="25" width="14.140625" style="1" customWidth="1"/>
    <col min="26" max="255" width="9.140625" style="1"/>
    <col min="256" max="256" width="8.140625" style="1" customWidth="1"/>
    <col min="257" max="257" width="41" style="1" customWidth="1"/>
    <col min="258" max="280" width="32.85546875" style="1" customWidth="1"/>
    <col min="281" max="511" width="9.140625" style="1"/>
    <col min="512" max="512" width="8.140625" style="1" customWidth="1"/>
    <col min="513" max="513" width="41" style="1" customWidth="1"/>
    <col min="514" max="536" width="32.85546875" style="1" customWidth="1"/>
    <col min="537" max="767" width="9.140625" style="1"/>
    <col min="768" max="768" width="8.140625" style="1" customWidth="1"/>
    <col min="769" max="769" width="41" style="1" customWidth="1"/>
    <col min="770" max="792" width="32.85546875" style="1" customWidth="1"/>
    <col min="793" max="1023" width="9.140625" style="1"/>
    <col min="1024" max="1024" width="8.140625" style="1" customWidth="1"/>
    <col min="1025" max="1025" width="41" style="1" customWidth="1"/>
    <col min="1026" max="1048" width="32.85546875" style="1" customWidth="1"/>
    <col min="1049" max="1279" width="9.140625" style="1"/>
    <col min="1280" max="1280" width="8.140625" style="1" customWidth="1"/>
    <col min="1281" max="1281" width="41" style="1" customWidth="1"/>
    <col min="1282" max="1304" width="32.85546875" style="1" customWidth="1"/>
    <col min="1305" max="1535" width="9.140625" style="1"/>
    <col min="1536" max="1536" width="8.140625" style="1" customWidth="1"/>
    <col min="1537" max="1537" width="41" style="1" customWidth="1"/>
    <col min="1538" max="1560" width="32.85546875" style="1" customWidth="1"/>
    <col min="1561" max="1791" width="9.140625" style="1"/>
    <col min="1792" max="1792" width="8.140625" style="1" customWidth="1"/>
    <col min="1793" max="1793" width="41" style="1" customWidth="1"/>
    <col min="1794" max="1816" width="32.85546875" style="1" customWidth="1"/>
    <col min="1817" max="2047" width="9.140625" style="1"/>
    <col min="2048" max="2048" width="8.140625" style="1" customWidth="1"/>
    <col min="2049" max="2049" width="41" style="1" customWidth="1"/>
    <col min="2050" max="2072" width="32.85546875" style="1" customWidth="1"/>
    <col min="2073" max="2303" width="9.140625" style="1"/>
    <col min="2304" max="2304" width="8.140625" style="1" customWidth="1"/>
    <col min="2305" max="2305" width="41" style="1" customWidth="1"/>
    <col min="2306" max="2328" width="32.85546875" style="1" customWidth="1"/>
    <col min="2329" max="2559" width="9.140625" style="1"/>
    <col min="2560" max="2560" width="8.140625" style="1" customWidth="1"/>
    <col min="2561" max="2561" width="41" style="1" customWidth="1"/>
    <col min="2562" max="2584" width="32.85546875" style="1" customWidth="1"/>
    <col min="2585" max="2815" width="9.140625" style="1"/>
    <col min="2816" max="2816" width="8.140625" style="1" customWidth="1"/>
    <col min="2817" max="2817" width="41" style="1" customWidth="1"/>
    <col min="2818" max="2840" width="32.85546875" style="1" customWidth="1"/>
    <col min="2841" max="3071" width="9.140625" style="1"/>
    <col min="3072" max="3072" width="8.140625" style="1" customWidth="1"/>
    <col min="3073" max="3073" width="41" style="1" customWidth="1"/>
    <col min="3074" max="3096" width="32.85546875" style="1" customWidth="1"/>
    <col min="3097" max="3327" width="9.140625" style="1"/>
    <col min="3328" max="3328" width="8.140625" style="1" customWidth="1"/>
    <col min="3329" max="3329" width="41" style="1" customWidth="1"/>
    <col min="3330" max="3352" width="32.85546875" style="1" customWidth="1"/>
    <col min="3353" max="3583" width="9.140625" style="1"/>
    <col min="3584" max="3584" width="8.140625" style="1" customWidth="1"/>
    <col min="3585" max="3585" width="41" style="1" customWidth="1"/>
    <col min="3586" max="3608" width="32.85546875" style="1" customWidth="1"/>
    <col min="3609" max="3839" width="9.140625" style="1"/>
    <col min="3840" max="3840" width="8.140625" style="1" customWidth="1"/>
    <col min="3841" max="3841" width="41" style="1" customWidth="1"/>
    <col min="3842" max="3864" width="32.85546875" style="1" customWidth="1"/>
    <col min="3865" max="4095" width="9.140625" style="1"/>
    <col min="4096" max="4096" width="8.140625" style="1" customWidth="1"/>
    <col min="4097" max="4097" width="41" style="1" customWidth="1"/>
    <col min="4098" max="4120" width="32.85546875" style="1" customWidth="1"/>
    <col min="4121" max="4351" width="9.140625" style="1"/>
    <col min="4352" max="4352" width="8.140625" style="1" customWidth="1"/>
    <col min="4353" max="4353" width="41" style="1" customWidth="1"/>
    <col min="4354" max="4376" width="32.85546875" style="1" customWidth="1"/>
    <col min="4377" max="4607" width="9.140625" style="1"/>
    <col min="4608" max="4608" width="8.140625" style="1" customWidth="1"/>
    <col min="4609" max="4609" width="41" style="1" customWidth="1"/>
    <col min="4610" max="4632" width="32.85546875" style="1" customWidth="1"/>
    <col min="4633" max="4863" width="9.140625" style="1"/>
    <col min="4864" max="4864" width="8.140625" style="1" customWidth="1"/>
    <col min="4865" max="4865" width="41" style="1" customWidth="1"/>
    <col min="4866" max="4888" width="32.85546875" style="1" customWidth="1"/>
    <col min="4889" max="5119" width="9.140625" style="1"/>
    <col min="5120" max="5120" width="8.140625" style="1" customWidth="1"/>
    <col min="5121" max="5121" width="41" style="1" customWidth="1"/>
    <col min="5122" max="5144" width="32.85546875" style="1" customWidth="1"/>
    <col min="5145" max="5375" width="9.140625" style="1"/>
    <col min="5376" max="5376" width="8.140625" style="1" customWidth="1"/>
    <col min="5377" max="5377" width="41" style="1" customWidth="1"/>
    <col min="5378" max="5400" width="32.85546875" style="1" customWidth="1"/>
    <col min="5401" max="5631" width="9.140625" style="1"/>
    <col min="5632" max="5632" width="8.140625" style="1" customWidth="1"/>
    <col min="5633" max="5633" width="41" style="1" customWidth="1"/>
    <col min="5634" max="5656" width="32.85546875" style="1" customWidth="1"/>
    <col min="5657" max="5887" width="9.140625" style="1"/>
    <col min="5888" max="5888" width="8.140625" style="1" customWidth="1"/>
    <col min="5889" max="5889" width="41" style="1" customWidth="1"/>
    <col min="5890" max="5912" width="32.85546875" style="1" customWidth="1"/>
    <col min="5913" max="6143" width="9.140625" style="1"/>
    <col min="6144" max="6144" width="8.140625" style="1" customWidth="1"/>
    <col min="6145" max="6145" width="41" style="1" customWidth="1"/>
    <col min="6146" max="6168" width="32.85546875" style="1" customWidth="1"/>
    <col min="6169" max="6399" width="9.140625" style="1"/>
    <col min="6400" max="6400" width="8.140625" style="1" customWidth="1"/>
    <col min="6401" max="6401" width="41" style="1" customWidth="1"/>
    <col min="6402" max="6424" width="32.85546875" style="1" customWidth="1"/>
    <col min="6425" max="6655" width="9.140625" style="1"/>
    <col min="6656" max="6656" width="8.140625" style="1" customWidth="1"/>
    <col min="6657" max="6657" width="41" style="1" customWidth="1"/>
    <col min="6658" max="6680" width="32.85546875" style="1" customWidth="1"/>
    <col min="6681" max="6911" width="9.140625" style="1"/>
    <col min="6912" max="6912" width="8.140625" style="1" customWidth="1"/>
    <col min="6913" max="6913" width="41" style="1" customWidth="1"/>
    <col min="6914" max="6936" width="32.85546875" style="1" customWidth="1"/>
    <col min="6937" max="7167" width="9.140625" style="1"/>
    <col min="7168" max="7168" width="8.140625" style="1" customWidth="1"/>
    <col min="7169" max="7169" width="41" style="1" customWidth="1"/>
    <col min="7170" max="7192" width="32.85546875" style="1" customWidth="1"/>
    <col min="7193" max="7423" width="9.140625" style="1"/>
    <col min="7424" max="7424" width="8.140625" style="1" customWidth="1"/>
    <col min="7425" max="7425" width="41" style="1" customWidth="1"/>
    <col min="7426" max="7448" width="32.85546875" style="1" customWidth="1"/>
    <col min="7449" max="7679" width="9.140625" style="1"/>
    <col min="7680" max="7680" width="8.140625" style="1" customWidth="1"/>
    <col min="7681" max="7681" width="41" style="1" customWidth="1"/>
    <col min="7682" max="7704" width="32.85546875" style="1" customWidth="1"/>
    <col min="7705" max="7935" width="9.140625" style="1"/>
    <col min="7936" max="7936" width="8.140625" style="1" customWidth="1"/>
    <col min="7937" max="7937" width="41" style="1" customWidth="1"/>
    <col min="7938" max="7960" width="32.85546875" style="1" customWidth="1"/>
    <col min="7961" max="8191" width="9.140625" style="1"/>
    <col min="8192" max="8192" width="8.140625" style="1" customWidth="1"/>
    <col min="8193" max="8193" width="41" style="1" customWidth="1"/>
    <col min="8194" max="8216" width="32.85546875" style="1" customWidth="1"/>
    <col min="8217" max="8447" width="9.140625" style="1"/>
    <col min="8448" max="8448" width="8.140625" style="1" customWidth="1"/>
    <col min="8449" max="8449" width="41" style="1" customWidth="1"/>
    <col min="8450" max="8472" width="32.85546875" style="1" customWidth="1"/>
    <col min="8473" max="8703" width="9.140625" style="1"/>
    <col min="8704" max="8704" width="8.140625" style="1" customWidth="1"/>
    <col min="8705" max="8705" width="41" style="1" customWidth="1"/>
    <col min="8706" max="8728" width="32.85546875" style="1" customWidth="1"/>
    <col min="8729" max="8959" width="9.140625" style="1"/>
    <col min="8960" max="8960" width="8.140625" style="1" customWidth="1"/>
    <col min="8961" max="8961" width="41" style="1" customWidth="1"/>
    <col min="8962" max="8984" width="32.85546875" style="1" customWidth="1"/>
    <col min="8985" max="9215" width="9.140625" style="1"/>
    <col min="9216" max="9216" width="8.140625" style="1" customWidth="1"/>
    <col min="9217" max="9217" width="41" style="1" customWidth="1"/>
    <col min="9218" max="9240" width="32.85546875" style="1" customWidth="1"/>
    <col min="9241" max="9471" width="9.140625" style="1"/>
    <col min="9472" max="9472" width="8.140625" style="1" customWidth="1"/>
    <col min="9473" max="9473" width="41" style="1" customWidth="1"/>
    <col min="9474" max="9496" width="32.85546875" style="1" customWidth="1"/>
    <col min="9497" max="9727" width="9.140625" style="1"/>
    <col min="9728" max="9728" width="8.140625" style="1" customWidth="1"/>
    <col min="9729" max="9729" width="41" style="1" customWidth="1"/>
    <col min="9730" max="9752" width="32.85546875" style="1" customWidth="1"/>
    <col min="9753" max="9983" width="9.140625" style="1"/>
    <col min="9984" max="9984" width="8.140625" style="1" customWidth="1"/>
    <col min="9985" max="9985" width="41" style="1" customWidth="1"/>
    <col min="9986" max="10008" width="32.85546875" style="1" customWidth="1"/>
    <col min="10009" max="10239" width="9.140625" style="1"/>
    <col min="10240" max="10240" width="8.140625" style="1" customWidth="1"/>
    <col min="10241" max="10241" width="41" style="1" customWidth="1"/>
    <col min="10242" max="10264" width="32.85546875" style="1" customWidth="1"/>
    <col min="10265" max="10495" width="9.140625" style="1"/>
    <col min="10496" max="10496" width="8.140625" style="1" customWidth="1"/>
    <col min="10497" max="10497" width="41" style="1" customWidth="1"/>
    <col min="10498" max="10520" width="32.85546875" style="1" customWidth="1"/>
    <col min="10521" max="10751" width="9.140625" style="1"/>
    <col min="10752" max="10752" width="8.140625" style="1" customWidth="1"/>
    <col min="10753" max="10753" width="41" style="1" customWidth="1"/>
    <col min="10754" max="10776" width="32.85546875" style="1" customWidth="1"/>
    <col min="10777" max="11007" width="9.140625" style="1"/>
    <col min="11008" max="11008" width="8.140625" style="1" customWidth="1"/>
    <col min="11009" max="11009" width="41" style="1" customWidth="1"/>
    <col min="11010" max="11032" width="32.85546875" style="1" customWidth="1"/>
    <col min="11033" max="11263" width="9.140625" style="1"/>
    <col min="11264" max="11264" width="8.140625" style="1" customWidth="1"/>
    <col min="11265" max="11265" width="41" style="1" customWidth="1"/>
    <col min="11266" max="11288" width="32.85546875" style="1" customWidth="1"/>
    <col min="11289" max="11519" width="9.140625" style="1"/>
    <col min="11520" max="11520" width="8.140625" style="1" customWidth="1"/>
    <col min="11521" max="11521" width="41" style="1" customWidth="1"/>
    <col min="11522" max="11544" width="32.85546875" style="1" customWidth="1"/>
    <col min="11545" max="11775" width="9.140625" style="1"/>
    <col min="11776" max="11776" width="8.140625" style="1" customWidth="1"/>
    <col min="11777" max="11777" width="41" style="1" customWidth="1"/>
    <col min="11778" max="11800" width="32.85546875" style="1" customWidth="1"/>
    <col min="11801" max="12031" width="9.140625" style="1"/>
    <col min="12032" max="12032" width="8.140625" style="1" customWidth="1"/>
    <col min="12033" max="12033" width="41" style="1" customWidth="1"/>
    <col min="12034" max="12056" width="32.85546875" style="1" customWidth="1"/>
    <col min="12057" max="12287" width="9.140625" style="1"/>
    <col min="12288" max="12288" width="8.140625" style="1" customWidth="1"/>
    <col min="12289" max="12289" width="41" style="1" customWidth="1"/>
    <col min="12290" max="12312" width="32.85546875" style="1" customWidth="1"/>
    <col min="12313" max="12543" width="9.140625" style="1"/>
    <col min="12544" max="12544" width="8.140625" style="1" customWidth="1"/>
    <col min="12545" max="12545" width="41" style="1" customWidth="1"/>
    <col min="12546" max="12568" width="32.85546875" style="1" customWidth="1"/>
    <col min="12569" max="12799" width="9.140625" style="1"/>
    <col min="12800" max="12800" width="8.140625" style="1" customWidth="1"/>
    <col min="12801" max="12801" width="41" style="1" customWidth="1"/>
    <col min="12802" max="12824" width="32.85546875" style="1" customWidth="1"/>
    <col min="12825" max="13055" width="9.140625" style="1"/>
    <col min="13056" max="13056" width="8.140625" style="1" customWidth="1"/>
    <col min="13057" max="13057" width="41" style="1" customWidth="1"/>
    <col min="13058" max="13080" width="32.85546875" style="1" customWidth="1"/>
    <col min="13081" max="13311" width="9.140625" style="1"/>
    <col min="13312" max="13312" width="8.140625" style="1" customWidth="1"/>
    <col min="13313" max="13313" width="41" style="1" customWidth="1"/>
    <col min="13314" max="13336" width="32.85546875" style="1" customWidth="1"/>
    <col min="13337" max="13567" width="9.140625" style="1"/>
    <col min="13568" max="13568" width="8.140625" style="1" customWidth="1"/>
    <col min="13569" max="13569" width="41" style="1" customWidth="1"/>
    <col min="13570" max="13592" width="32.85546875" style="1" customWidth="1"/>
    <col min="13593" max="13823" width="9.140625" style="1"/>
    <col min="13824" max="13824" width="8.140625" style="1" customWidth="1"/>
    <col min="13825" max="13825" width="41" style="1" customWidth="1"/>
    <col min="13826" max="13848" width="32.85546875" style="1" customWidth="1"/>
    <col min="13849" max="14079" width="9.140625" style="1"/>
    <col min="14080" max="14080" width="8.140625" style="1" customWidth="1"/>
    <col min="14081" max="14081" width="41" style="1" customWidth="1"/>
    <col min="14082" max="14104" width="32.85546875" style="1" customWidth="1"/>
    <col min="14105" max="14335" width="9.140625" style="1"/>
    <col min="14336" max="14336" width="8.140625" style="1" customWidth="1"/>
    <col min="14337" max="14337" width="41" style="1" customWidth="1"/>
    <col min="14338" max="14360" width="32.85546875" style="1" customWidth="1"/>
    <col min="14361" max="14591" width="9.140625" style="1"/>
    <col min="14592" max="14592" width="8.140625" style="1" customWidth="1"/>
    <col min="14593" max="14593" width="41" style="1" customWidth="1"/>
    <col min="14594" max="14616" width="32.85546875" style="1" customWidth="1"/>
    <col min="14617" max="14847" width="9.140625" style="1"/>
    <col min="14848" max="14848" width="8.140625" style="1" customWidth="1"/>
    <col min="14849" max="14849" width="41" style="1" customWidth="1"/>
    <col min="14850" max="14872" width="32.85546875" style="1" customWidth="1"/>
    <col min="14873" max="15103" width="9.140625" style="1"/>
    <col min="15104" max="15104" width="8.140625" style="1" customWidth="1"/>
    <col min="15105" max="15105" width="41" style="1" customWidth="1"/>
    <col min="15106" max="15128" width="32.85546875" style="1" customWidth="1"/>
    <col min="15129" max="15359" width="9.140625" style="1"/>
    <col min="15360" max="15360" width="8.140625" style="1" customWidth="1"/>
    <col min="15361" max="15361" width="41" style="1" customWidth="1"/>
    <col min="15362" max="15384" width="32.85546875" style="1" customWidth="1"/>
    <col min="15385" max="15615" width="9.140625" style="1"/>
    <col min="15616" max="15616" width="8.140625" style="1" customWidth="1"/>
    <col min="15617" max="15617" width="41" style="1" customWidth="1"/>
    <col min="15618" max="15640" width="32.85546875" style="1" customWidth="1"/>
    <col min="15641" max="15871" width="9.140625" style="1"/>
    <col min="15872" max="15872" width="8.140625" style="1" customWidth="1"/>
    <col min="15873" max="15873" width="41" style="1" customWidth="1"/>
    <col min="15874" max="15896" width="32.85546875" style="1" customWidth="1"/>
    <col min="15897" max="16127" width="9.140625" style="1"/>
    <col min="16128" max="16128" width="8.140625" style="1" customWidth="1"/>
    <col min="16129" max="16129" width="41" style="1" customWidth="1"/>
    <col min="16130" max="16152" width="32.85546875" style="1" customWidth="1"/>
    <col min="16153" max="16384" width="9.140625" style="1"/>
  </cols>
  <sheetData>
    <row r="1" spans="1:25" ht="15.75" x14ac:dyDescent="0.25">
      <c r="W1" s="663" t="s">
        <v>773</v>
      </c>
      <c r="X1" s="663"/>
      <c r="Y1" s="663"/>
    </row>
    <row r="2" spans="1:25" s="29" customFormat="1" ht="16.5" thickBot="1" x14ac:dyDescent="0.3">
      <c r="K2" s="240" t="s">
        <v>337</v>
      </c>
      <c r="Y2" s="29" t="s">
        <v>338</v>
      </c>
    </row>
    <row r="3" spans="1:25" s="251" customFormat="1" ht="79.5" thickBot="1" x14ac:dyDescent="0.25">
      <c r="A3" s="362" t="s">
        <v>411</v>
      </c>
      <c r="B3" s="363" t="s">
        <v>7</v>
      </c>
      <c r="C3" s="363" t="s">
        <v>241</v>
      </c>
      <c r="D3" s="363" t="s">
        <v>242</v>
      </c>
      <c r="E3" s="363" t="s">
        <v>243</v>
      </c>
      <c r="F3" s="363" t="s">
        <v>244</v>
      </c>
      <c r="G3" s="363" t="s">
        <v>245</v>
      </c>
      <c r="H3" s="363" t="s">
        <v>246</v>
      </c>
      <c r="I3" s="363" t="s">
        <v>247</v>
      </c>
      <c r="J3" s="363" t="s">
        <v>248</v>
      </c>
      <c r="K3" s="363" t="s">
        <v>249</v>
      </c>
      <c r="L3" s="363" t="s">
        <v>250</v>
      </c>
      <c r="M3" s="363" t="s">
        <v>251</v>
      </c>
      <c r="N3" s="363" t="s">
        <v>252</v>
      </c>
      <c r="O3" s="363" t="s">
        <v>253</v>
      </c>
      <c r="P3" s="363" t="s">
        <v>254</v>
      </c>
      <c r="Q3" s="363" t="s">
        <v>255</v>
      </c>
      <c r="R3" s="363" t="s">
        <v>256</v>
      </c>
      <c r="S3" s="363" t="s">
        <v>257</v>
      </c>
      <c r="T3" s="363" t="s">
        <v>258</v>
      </c>
      <c r="U3" s="363" t="s">
        <v>259</v>
      </c>
      <c r="V3" s="363" t="s">
        <v>260</v>
      </c>
      <c r="W3" s="363" t="s">
        <v>261</v>
      </c>
      <c r="X3" s="618" t="s">
        <v>262</v>
      </c>
      <c r="Y3" s="619" t="s">
        <v>78</v>
      </c>
    </row>
    <row r="4" spans="1:25" ht="31.5" x14ac:dyDescent="0.25">
      <c r="A4" s="620">
        <v>1</v>
      </c>
      <c r="B4" s="360" t="s">
        <v>264</v>
      </c>
      <c r="C4" s="361">
        <v>0</v>
      </c>
      <c r="D4" s="361">
        <v>1884300</v>
      </c>
      <c r="E4" s="361">
        <v>0</v>
      </c>
      <c r="F4" s="361">
        <v>0</v>
      </c>
      <c r="G4" s="361">
        <v>0</v>
      </c>
      <c r="H4" s="361">
        <v>642244</v>
      </c>
      <c r="I4" s="361">
        <v>6880666</v>
      </c>
      <c r="J4" s="361">
        <v>0</v>
      </c>
      <c r="K4" s="361">
        <v>2375250</v>
      </c>
      <c r="L4" s="361">
        <v>2799651</v>
      </c>
      <c r="M4" s="361">
        <v>0</v>
      </c>
      <c r="N4" s="361">
        <v>0</v>
      </c>
      <c r="O4" s="361">
        <v>1884300</v>
      </c>
      <c r="P4" s="361">
        <v>0</v>
      </c>
      <c r="Q4" s="361">
        <v>0</v>
      </c>
      <c r="R4" s="361">
        <v>0</v>
      </c>
      <c r="S4" s="361">
        <v>0</v>
      </c>
      <c r="T4" s="361">
        <v>0</v>
      </c>
      <c r="U4" s="361">
        <v>0</v>
      </c>
      <c r="V4" s="361">
        <v>2347569</v>
      </c>
      <c r="W4" s="361">
        <v>0</v>
      </c>
      <c r="X4" s="621">
        <v>1270705</v>
      </c>
      <c r="Y4" s="622">
        <f>SUM(C4:X4)</f>
        <v>20084685</v>
      </c>
    </row>
    <row r="5" spans="1:25" ht="21" customHeight="1" x14ac:dyDescent="0.25">
      <c r="A5" s="620">
        <v>2</v>
      </c>
      <c r="B5" s="356" t="s">
        <v>266</v>
      </c>
      <c r="C5" s="357">
        <v>0</v>
      </c>
      <c r="D5" s="357">
        <v>72000</v>
      </c>
      <c r="E5" s="357">
        <v>0</v>
      </c>
      <c r="F5" s="357">
        <v>0</v>
      </c>
      <c r="G5" s="357">
        <v>0</v>
      </c>
      <c r="H5" s="357">
        <v>0</v>
      </c>
      <c r="I5" s="357">
        <v>0</v>
      </c>
      <c r="J5" s="357">
        <v>0</v>
      </c>
      <c r="K5" s="357">
        <v>80000</v>
      </c>
      <c r="L5" s="357">
        <v>94340</v>
      </c>
      <c r="M5" s="357">
        <v>0</v>
      </c>
      <c r="N5" s="357">
        <v>0</v>
      </c>
      <c r="O5" s="357">
        <v>72000</v>
      </c>
      <c r="P5" s="357">
        <v>0</v>
      </c>
      <c r="Q5" s="357">
        <v>0</v>
      </c>
      <c r="R5" s="357">
        <v>0</v>
      </c>
      <c r="S5" s="357">
        <v>0</v>
      </c>
      <c r="T5" s="357">
        <v>0</v>
      </c>
      <c r="U5" s="357">
        <v>0</v>
      </c>
      <c r="V5" s="357">
        <v>72000</v>
      </c>
      <c r="W5" s="357">
        <v>0</v>
      </c>
      <c r="X5" s="623">
        <v>0</v>
      </c>
      <c r="Y5" s="624">
        <f t="shared" ref="Y5:Y67" si="0">SUM(C5:X5)</f>
        <v>390340</v>
      </c>
    </row>
    <row r="6" spans="1:25" ht="24" customHeight="1" x14ac:dyDescent="0.25">
      <c r="A6" s="620">
        <v>3</v>
      </c>
      <c r="B6" s="356" t="s">
        <v>268</v>
      </c>
      <c r="C6" s="357">
        <v>0</v>
      </c>
      <c r="D6" s="357">
        <v>0</v>
      </c>
      <c r="E6" s="357">
        <v>0</v>
      </c>
      <c r="F6" s="357">
        <v>0</v>
      </c>
      <c r="G6" s="357">
        <v>0</v>
      </c>
      <c r="H6" s="357">
        <v>0</v>
      </c>
      <c r="I6" s="357">
        <v>0</v>
      </c>
      <c r="J6" s="357">
        <v>0</v>
      </c>
      <c r="K6" s="357">
        <v>0</v>
      </c>
      <c r="L6" s="357">
        <v>43659</v>
      </c>
      <c r="M6" s="357">
        <v>0</v>
      </c>
      <c r="N6" s="357">
        <v>0</v>
      </c>
      <c r="O6" s="357">
        <v>0</v>
      </c>
      <c r="P6" s="357">
        <v>0</v>
      </c>
      <c r="Q6" s="357">
        <v>0</v>
      </c>
      <c r="R6" s="357">
        <v>0</v>
      </c>
      <c r="S6" s="357">
        <v>0</v>
      </c>
      <c r="T6" s="357">
        <v>0</v>
      </c>
      <c r="U6" s="357">
        <v>0</v>
      </c>
      <c r="V6" s="357">
        <v>0</v>
      </c>
      <c r="W6" s="357">
        <v>0</v>
      </c>
      <c r="X6" s="623">
        <v>0</v>
      </c>
      <c r="Y6" s="624">
        <f t="shared" si="0"/>
        <v>43659</v>
      </c>
    </row>
    <row r="7" spans="1:25" ht="31.5" x14ac:dyDescent="0.25">
      <c r="A7" s="620">
        <v>4</v>
      </c>
      <c r="B7" s="356" t="s">
        <v>270</v>
      </c>
      <c r="C7" s="357">
        <v>0</v>
      </c>
      <c r="D7" s="357">
        <v>0</v>
      </c>
      <c r="E7" s="357">
        <v>0</v>
      </c>
      <c r="F7" s="357">
        <v>0</v>
      </c>
      <c r="G7" s="357">
        <v>0</v>
      </c>
      <c r="H7" s="357">
        <v>30464</v>
      </c>
      <c r="I7" s="357">
        <v>93901</v>
      </c>
      <c r="J7" s="357">
        <v>0</v>
      </c>
      <c r="K7" s="357">
        <v>120000</v>
      </c>
      <c r="L7" s="357">
        <v>785770</v>
      </c>
      <c r="M7" s="357">
        <v>0</v>
      </c>
      <c r="N7" s="357">
        <v>0</v>
      </c>
      <c r="O7" s="357">
        <v>0</v>
      </c>
      <c r="P7" s="357">
        <v>0</v>
      </c>
      <c r="Q7" s="357">
        <v>0</v>
      </c>
      <c r="R7" s="357">
        <v>0</v>
      </c>
      <c r="S7" s="357">
        <v>0</v>
      </c>
      <c r="T7" s="357">
        <v>0</v>
      </c>
      <c r="U7" s="357">
        <v>0</v>
      </c>
      <c r="V7" s="357">
        <v>159100</v>
      </c>
      <c r="W7" s="357">
        <v>0</v>
      </c>
      <c r="X7" s="623">
        <v>267264</v>
      </c>
      <c r="Y7" s="624">
        <f t="shared" si="0"/>
        <v>1456499</v>
      </c>
    </row>
    <row r="8" spans="1:25" ht="31.5" x14ac:dyDescent="0.25">
      <c r="A8" s="620">
        <v>5</v>
      </c>
      <c r="B8" s="356" t="s">
        <v>272</v>
      </c>
      <c r="C8" s="357">
        <v>0</v>
      </c>
      <c r="D8" s="357">
        <v>1956300</v>
      </c>
      <c r="E8" s="357">
        <v>0</v>
      </c>
      <c r="F8" s="357">
        <v>0</v>
      </c>
      <c r="G8" s="357">
        <v>0</v>
      </c>
      <c r="H8" s="357">
        <v>672708</v>
      </c>
      <c r="I8" s="357">
        <v>6974567</v>
      </c>
      <c r="J8" s="357">
        <v>0</v>
      </c>
      <c r="K8" s="357">
        <v>2575250</v>
      </c>
      <c r="L8" s="357">
        <v>3723420</v>
      </c>
      <c r="M8" s="357">
        <v>0</v>
      </c>
      <c r="N8" s="357">
        <v>0</v>
      </c>
      <c r="O8" s="357">
        <v>1956300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  <c r="V8" s="357">
        <v>2578669</v>
      </c>
      <c r="W8" s="357">
        <v>0</v>
      </c>
      <c r="X8" s="623">
        <v>1537969</v>
      </c>
      <c r="Y8" s="624">
        <f t="shared" si="0"/>
        <v>21975183</v>
      </c>
    </row>
    <row r="9" spans="1:25" ht="26.25" customHeight="1" x14ac:dyDescent="0.25">
      <c r="A9" s="620">
        <v>6</v>
      </c>
      <c r="B9" s="356" t="s">
        <v>274</v>
      </c>
      <c r="C9" s="357">
        <v>7082715</v>
      </c>
      <c r="D9" s="357">
        <v>0</v>
      </c>
      <c r="E9" s="357">
        <v>0</v>
      </c>
      <c r="F9" s="357">
        <v>0</v>
      </c>
      <c r="G9" s="357">
        <v>0</v>
      </c>
      <c r="H9" s="357">
        <v>0</v>
      </c>
      <c r="I9" s="357">
        <v>0</v>
      </c>
      <c r="J9" s="357">
        <v>0</v>
      </c>
      <c r="K9" s="357">
        <v>0</v>
      </c>
      <c r="L9" s="357">
        <v>0</v>
      </c>
      <c r="M9" s="357">
        <v>0</v>
      </c>
      <c r="N9" s="357">
        <v>0</v>
      </c>
      <c r="O9" s="357">
        <v>0</v>
      </c>
      <c r="P9" s="357">
        <v>0</v>
      </c>
      <c r="Q9" s="357">
        <v>0</v>
      </c>
      <c r="R9" s="357">
        <v>0</v>
      </c>
      <c r="S9" s="357">
        <v>0</v>
      </c>
      <c r="T9" s="357">
        <v>0</v>
      </c>
      <c r="U9" s="357">
        <v>0</v>
      </c>
      <c r="V9" s="357">
        <v>0</v>
      </c>
      <c r="W9" s="357">
        <v>0</v>
      </c>
      <c r="X9" s="623">
        <v>0</v>
      </c>
      <c r="Y9" s="624">
        <f t="shared" si="0"/>
        <v>7082715</v>
      </c>
    </row>
    <row r="10" spans="1:25" ht="63" x14ac:dyDescent="0.25">
      <c r="A10" s="620">
        <v>7</v>
      </c>
      <c r="B10" s="356" t="s">
        <v>276</v>
      </c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156250</v>
      </c>
      <c r="L10" s="357">
        <v>174127</v>
      </c>
      <c r="M10" s="357">
        <v>728500</v>
      </c>
      <c r="N10" s="357">
        <v>0</v>
      </c>
      <c r="O10" s="357">
        <v>0</v>
      </c>
      <c r="P10" s="357">
        <v>0</v>
      </c>
      <c r="Q10" s="357">
        <v>0</v>
      </c>
      <c r="R10" s="357">
        <v>75000</v>
      </c>
      <c r="S10" s="357">
        <v>0</v>
      </c>
      <c r="T10" s="357">
        <v>40000</v>
      </c>
      <c r="U10" s="357">
        <v>0</v>
      </c>
      <c r="V10" s="357">
        <v>0</v>
      </c>
      <c r="W10" s="357">
        <v>0</v>
      </c>
      <c r="X10" s="623">
        <v>450000</v>
      </c>
      <c r="Y10" s="624">
        <f t="shared" si="0"/>
        <v>1623877</v>
      </c>
    </row>
    <row r="11" spans="1:25" ht="24.75" customHeight="1" x14ac:dyDescent="0.25">
      <c r="A11" s="620">
        <v>8</v>
      </c>
      <c r="B11" s="356" t="s">
        <v>278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8000</v>
      </c>
      <c r="L11" s="357">
        <v>0</v>
      </c>
      <c r="M11" s="357">
        <v>0</v>
      </c>
      <c r="N11" s="357">
        <v>0</v>
      </c>
      <c r="O11" s="357">
        <v>0</v>
      </c>
      <c r="P11" s="357">
        <v>0</v>
      </c>
      <c r="Q11" s="357">
        <v>0</v>
      </c>
      <c r="R11" s="357">
        <v>0</v>
      </c>
      <c r="S11" s="357">
        <v>0</v>
      </c>
      <c r="T11" s="357">
        <v>0</v>
      </c>
      <c r="U11" s="357">
        <v>0</v>
      </c>
      <c r="V11" s="357">
        <v>0</v>
      </c>
      <c r="W11" s="357">
        <v>0</v>
      </c>
      <c r="X11" s="623">
        <v>0</v>
      </c>
      <c r="Y11" s="624">
        <f t="shared" si="0"/>
        <v>8000</v>
      </c>
    </row>
    <row r="12" spans="1:25" ht="21" customHeight="1" x14ac:dyDescent="0.25">
      <c r="A12" s="620">
        <v>9</v>
      </c>
      <c r="B12" s="356" t="s">
        <v>280</v>
      </c>
      <c r="C12" s="357">
        <v>7082715</v>
      </c>
      <c r="D12" s="357">
        <v>0</v>
      </c>
      <c r="E12" s="357">
        <v>0</v>
      </c>
      <c r="F12" s="357">
        <v>0</v>
      </c>
      <c r="G12" s="357">
        <v>0</v>
      </c>
      <c r="H12" s="357">
        <v>0</v>
      </c>
      <c r="I12" s="357">
        <v>0</v>
      </c>
      <c r="J12" s="357">
        <v>0</v>
      </c>
      <c r="K12" s="357">
        <v>164250</v>
      </c>
      <c r="L12" s="357">
        <v>174127</v>
      </c>
      <c r="M12" s="357">
        <v>728500</v>
      </c>
      <c r="N12" s="357">
        <v>0</v>
      </c>
      <c r="O12" s="357">
        <v>0</v>
      </c>
      <c r="P12" s="357">
        <v>0</v>
      </c>
      <c r="Q12" s="357">
        <v>0</v>
      </c>
      <c r="R12" s="357">
        <v>75000</v>
      </c>
      <c r="S12" s="357">
        <v>0</v>
      </c>
      <c r="T12" s="357">
        <v>40000</v>
      </c>
      <c r="U12" s="357">
        <v>0</v>
      </c>
      <c r="V12" s="357">
        <v>0</v>
      </c>
      <c r="W12" s="357">
        <v>0</v>
      </c>
      <c r="X12" s="623">
        <v>450000</v>
      </c>
      <c r="Y12" s="624">
        <f t="shared" si="0"/>
        <v>8714592</v>
      </c>
    </row>
    <row r="13" spans="1:25" ht="26.25" customHeight="1" x14ac:dyDescent="0.25">
      <c r="A13" s="620">
        <v>10</v>
      </c>
      <c r="B13" s="358" t="s">
        <v>281</v>
      </c>
      <c r="C13" s="359">
        <v>7082715</v>
      </c>
      <c r="D13" s="359">
        <v>1956300</v>
      </c>
      <c r="E13" s="359">
        <v>0</v>
      </c>
      <c r="F13" s="359">
        <v>0</v>
      </c>
      <c r="G13" s="359">
        <v>0</v>
      </c>
      <c r="H13" s="359">
        <v>672708</v>
      </c>
      <c r="I13" s="359">
        <v>6974567</v>
      </c>
      <c r="J13" s="359">
        <v>0</v>
      </c>
      <c r="K13" s="359">
        <v>2739500</v>
      </c>
      <c r="L13" s="359">
        <v>3897547</v>
      </c>
      <c r="M13" s="359">
        <v>728500</v>
      </c>
      <c r="N13" s="359">
        <v>0</v>
      </c>
      <c r="O13" s="359">
        <v>1956300</v>
      </c>
      <c r="P13" s="359">
        <v>0</v>
      </c>
      <c r="Q13" s="359">
        <v>0</v>
      </c>
      <c r="R13" s="359">
        <v>75000</v>
      </c>
      <c r="S13" s="359">
        <v>0</v>
      </c>
      <c r="T13" s="359">
        <v>40000</v>
      </c>
      <c r="U13" s="359">
        <v>0</v>
      </c>
      <c r="V13" s="359">
        <v>2578669</v>
      </c>
      <c r="W13" s="359">
        <v>0</v>
      </c>
      <c r="X13" s="625">
        <v>1987969</v>
      </c>
      <c r="Y13" s="624">
        <f t="shared" si="0"/>
        <v>30689775</v>
      </c>
    </row>
    <row r="14" spans="1:25" ht="47.25" x14ac:dyDescent="0.25">
      <c r="A14" s="620">
        <v>11</v>
      </c>
      <c r="B14" s="358" t="s">
        <v>282</v>
      </c>
      <c r="C14" s="359">
        <v>1183753</v>
      </c>
      <c r="D14" s="359">
        <v>337353</v>
      </c>
      <c r="E14" s="359">
        <v>0</v>
      </c>
      <c r="F14" s="359">
        <v>0</v>
      </c>
      <c r="G14" s="359">
        <v>0</v>
      </c>
      <c r="H14" s="359">
        <v>56646</v>
      </c>
      <c r="I14" s="359">
        <v>603010</v>
      </c>
      <c r="J14" s="359">
        <v>0</v>
      </c>
      <c r="K14" s="359">
        <v>435389</v>
      </c>
      <c r="L14" s="359">
        <v>652994</v>
      </c>
      <c r="M14" s="359">
        <v>107540</v>
      </c>
      <c r="N14" s="359">
        <v>0</v>
      </c>
      <c r="O14" s="359">
        <v>337353</v>
      </c>
      <c r="P14" s="359">
        <v>0</v>
      </c>
      <c r="Q14" s="359">
        <v>0</v>
      </c>
      <c r="R14" s="359">
        <v>11813</v>
      </c>
      <c r="S14" s="359">
        <v>0</v>
      </c>
      <c r="T14" s="359">
        <v>6300</v>
      </c>
      <c r="U14" s="359">
        <v>0</v>
      </c>
      <c r="V14" s="359">
        <v>440979</v>
      </c>
      <c r="W14" s="359">
        <v>0</v>
      </c>
      <c r="X14" s="625">
        <v>227774</v>
      </c>
      <c r="Y14" s="624">
        <f t="shared" si="0"/>
        <v>4400904</v>
      </c>
    </row>
    <row r="15" spans="1:25" ht="18.75" customHeight="1" x14ac:dyDescent="0.25">
      <c r="A15" s="620">
        <v>12</v>
      </c>
      <c r="B15" s="356" t="s">
        <v>283</v>
      </c>
      <c r="C15" s="357">
        <v>1161112</v>
      </c>
      <c r="D15" s="357">
        <v>326553</v>
      </c>
      <c r="E15" s="357">
        <v>0</v>
      </c>
      <c r="F15" s="357">
        <v>0</v>
      </c>
      <c r="G15" s="357">
        <v>0</v>
      </c>
      <c r="H15" s="357">
        <v>55739</v>
      </c>
      <c r="I15" s="357">
        <v>590818</v>
      </c>
      <c r="J15" s="357">
        <v>0</v>
      </c>
      <c r="K15" s="357">
        <v>423389</v>
      </c>
      <c r="L15" s="357">
        <v>628487</v>
      </c>
      <c r="M15" s="357">
        <v>107540</v>
      </c>
      <c r="N15" s="357">
        <v>0</v>
      </c>
      <c r="O15" s="357">
        <v>326553</v>
      </c>
      <c r="P15" s="357">
        <v>0</v>
      </c>
      <c r="Q15" s="357">
        <v>0</v>
      </c>
      <c r="R15" s="357">
        <v>11813</v>
      </c>
      <c r="S15" s="357">
        <v>0</v>
      </c>
      <c r="T15" s="357">
        <v>6300</v>
      </c>
      <c r="U15" s="357">
        <v>0</v>
      </c>
      <c r="V15" s="357">
        <v>430179</v>
      </c>
      <c r="W15" s="357">
        <v>0</v>
      </c>
      <c r="X15" s="623">
        <v>227774</v>
      </c>
      <c r="Y15" s="624">
        <f t="shared" si="0"/>
        <v>4296257</v>
      </c>
    </row>
    <row r="16" spans="1:25" ht="21" customHeight="1" x14ac:dyDescent="0.25">
      <c r="A16" s="620">
        <v>13</v>
      </c>
      <c r="B16" s="356" t="s">
        <v>285</v>
      </c>
      <c r="C16" s="357">
        <v>0</v>
      </c>
      <c r="D16" s="357">
        <v>0</v>
      </c>
      <c r="E16" s="357">
        <v>0</v>
      </c>
      <c r="F16" s="357">
        <v>0</v>
      </c>
      <c r="G16" s="357">
        <v>0</v>
      </c>
      <c r="H16" s="357">
        <v>907</v>
      </c>
      <c r="I16" s="357">
        <v>12192</v>
      </c>
      <c r="J16" s="357">
        <v>0</v>
      </c>
      <c r="K16" s="357">
        <v>0</v>
      </c>
      <c r="L16" s="357">
        <v>24507</v>
      </c>
      <c r="M16" s="357">
        <v>0</v>
      </c>
      <c r="N16" s="357">
        <v>0</v>
      </c>
      <c r="O16" s="357">
        <v>0</v>
      </c>
      <c r="P16" s="357">
        <v>0</v>
      </c>
      <c r="Q16" s="357">
        <v>0</v>
      </c>
      <c r="R16" s="357">
        <v>0</v>
      </c>
      <c r="S16" s="357">
        <v>0</v>
      </c>
      <c r="T16" s="357">
        <v>0</v>
      </c>
      <c r="U16" s="357">
        <v>0</v>
      </c>
      <c r="V16" s="357">
        <v>0</v>
      </c>
      <c r="W16" s="357">
        <v>0</v>
      </c>
      <c r="X16" s="623">
        <v>0</v>
      </c>
      <c r="Y16" s="624">
        <f t="shared" si="0"/>
        <v>37606</v>
      </c>
    </row>
    <row r="17" spans="1:25" ht="31.5" x14ac:dyDescent="0.25">
      <c r="A17" s="620">
        <v>14</v>
      </c>
      <c r="B17" s="356" t="s">
        <v>286</v>
      </c>
      <c r="C17" s="357">
        <v>22641</v>
      </c>
      <c r="D17" s="357">
        <v>10800</v>
      </c>
      <c r="E17" s="357">
        <v>0</v>
      </c>
      <c r="F17" s="357">
        <v>0</v>
      </c>
      <c r="G17" s="357">
        <v>0</v>
      </c>
      <c r="H17" s="357">
        <v>0</v>
      </c>
      <c r="I17" s="357">
        <v>0</v>
      </c>
      <c r="J17" s="357">
        <v>0</v>
      </c>
      <c r="K17" s="357">
        <v>12000</v>
      </c>
      <c r="L17" s="357">
        <v>0</v>
      </c>
      <c r="M17" s="357">
        <v>0</v>
      </c>
      <c r="N17" s="357">
        <v>0</v>
      </c>
      <c r="O17" s="357">
        <v>10800</v>
      </c>
      <c r="P17" s="357">
        <v>0</v>
      </c>
      <c r="Q17" s="357">
        <v>0</v>
      </c>
      <c r="R17" s="357">
        <v>0</v>
      </c>
      <c r="S17" s="357">
        <v>0</v>
      </c>
      <c r="T17" s="357">
        <v>0</v>
      </c>
      <c r="U17" s="357">
        <v>0</v>
      </c>
      <c r="V17" s="357">
        <v>10800</v>
      </c>
      <c r="W17" s="357">
        <v>0</v>
      </c>
      <c r="X17" s="623">
        <v>0</v>
      </c>
      <c r="Y17" s="624">
        <f t="shared" si="0"/>
        <v>67041</v>
      </c>
    </row>
    <row r="18" spans="1:25" ht="27" customHeight="1" x14ac:dyDescent="0.25">
      <c r="A18" s="620">
        <v>15</v>
      </c>
      <c r="B18" s="356" t="s">
        <v>287</v>
      </c>
      <c r="C18" s="357">
        <v>5334</v>
      </c>
      <c r="D18" s="357">
        <v>0</v>
      </c>
      <c r="E18" s="357">
        <v>0</v>
      </c>
      <c r="F18" s="357">
        <v>0</v>
      </c>
      <c r="G18" s="357">
        <v>0</v>
      </c>
      <c r="H18" s="357">
        <v>0</v>
      </c>
      <c r="I18" s="357">
        <v>0</v>
      </c>
      <c r="J18" s="357">
        <v>0</v>
      </c>
      <c r="K18" s="357">
        <v>0</v>
      </c>
      <c r="L18" s="357">
        <v>139740</v>
      </c>
      <c r="M18" s="357">
        <v>0</v>
      </c>
      <c r="N18" s="357">
        <v>0</v>
      </c>
      <c r="O18" s="357">
        <v>0</v>
      </c>
      <c r="P18" s="357">
        <v>0</v>
      </c>
      <c r="Q18" s="357">
        <v>0</v>
      </c>
      <c r="R18" s="357">
        <v>0</v>
      </c>
      <c r="S18" s="357">
        <v>0</v>
      </c>
      <c r="T18" s="357">
        <v>0</v>
      </c>
      <c r="U18" s="357">
        <v>0</v>
      </c>
      <c r="V18" s="357">
        <v>0</v>
      </c>
      <c r="W18" s="357">
        <v>0</v>
      </c>
      <c r="X18" s="623">
        <v>0</v>
      </c>
      <c r="Y18" s="624">
        <f t="shared" si="0"/>
        <v>145074</v>
      </c>
    </row>
    <row r="19" spans="1:25" ht="21.75" customHeight="1" x14ac:dyDescent="0.25">
      <c r="A19" s="620">
        <v>16</v>
      </c>
      <c r="B19" s="356" t="s">
        <v>288</v>
      </c>
      <c r="C19" s="357">
        <v>762138</v>
      </c>
      <c r="D19" s="357">
        <v>8223</v>
      </c>
      <c r="E19" s="357">
        <v>0</v>
      </c>
      <c r="F19" s="357">
        <v>0</v>
      </c>
      <c r="G19" s="357">
        <v>0</v>
      </c>
      <c r="H19" s="357">
        <v>0</v>
      </c>
      <c r="I19" s="357">
        <v>1760527</v>
      </c>
      <c r="J19" s="357">
        <v>0</v>
      </c>
      <c r="K19" s="357">
        <v>2681111</v>
      </c>
      <c r="L19" s="357">
        <v>20548</v>
      </c>
      <c r="M19" s="357">
        <v>70079</v>
      </c>
      <c r="N19" s="357">
        <v>68105</v>
      </c>
      <c r="O19" s="357">
        <v>0</v>
      </c>
      <c r="P19" s="357">
        <v>13565</v>
      </c>
      <c r="Q19" s="357">
        <v>0</v>
      </c>
      <c r="R19" s="357">
        <v>0</v>
      </c>
      <c r="S19" s="357">
        <v>0</v>
      </c>
      <c r="T19" s="357">
        <v>0</v>
      </c>
      <c r="U19" s="357">
        <v>0</v>
      </c>
      <c r="V19" s="357">
        <v>0</v>
      </c>
      <c r="W19" s="357">
        <v>0</v>
      </c>
      <c r="X19" s="623">
        <v>87015</v>
      </c>
      <c r="Y19" s="624">
        <f t="shared" si="0"/>
        <v>5471311</v>
      </c>
    </row>
    <row r="20" spans="1:25" ht="24.75" customHeight="1" x14ac:dyDescent="0.25">
      <c r="A20" s="620">
        <v>17</v>
      </c>
      <c r="B20" s="356" t="s">
        <v>289</v>
      </c>
      <c r="C20" s="357">
        <v>767472</v>
      </c>
      <c r="D20" s="357">
        <v>8223</v>
      </c>
      <c r="E20" s="357">
        <v>0</v>
      </c>
      <c r="F20" s="357">
        <v>0</v>
      </c>
      <c r="G20" s="357">
        <v>0</v>
      </c>
      <c r="H20" s="357">
        <v>0</v>
      </c>
      <c r="I20" s="357">
        <v>1760527</v>
      </c>
      <c r="J20" s="357">
        <v>0</v>
      </c>
      <c r="K20" s="357">
        <v>2681111</v>
      </c>
      <c r="L20" s="357">
        <v>160288</v>
      </c>
      <c r="M20" s="357">
        <v>70079</v>
      </c>
      <c r="N20" s="357">
        <v>68105</v>
      </c>
      <c r="O20" s="357">
        <v>0</v>
      </c>
      <c r="P20" s="357">
        <v>13565</v>
      </c>
      <c r="Q20" s="357">
        <v>0</v>
      </c>
      <c r="R20" s="357">
        <v>0</v>
      </c>
      <c r="S20" s="357">
        <v>0</v>
      </c>
      <c r="T20" s="357">
        <v>0</v>
      </c>
      <c r="U20" s="357">
        <v>0</v>
      </c>
      <c r="V20" s="357">
        <v>0</v>
      </c>
      <c r="W20" s="357">
        <v>0</v>
      </c>
      <c r="X20" s="623">
        <v>87015</v>
      </c>
      <c r="Y20" s="624">
        <f t="shared" si="0"/>
        <v>5616385</v>
      </c>
    </row>
    <row r="21" spans="1:25" ht="31.5" x14ac:dyDescent="0.25">
      <c r="A21" s="620">
        <v>18</v>
      </c>
      <c r="B21" s="356" t="s">
        <v>290</v>
      </c>
      <c r="C21" s="357">
        <v>392570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237841</v>
      </c>
      <c r="L21" s="357">
        <v>76413</v>
      </c>
      <c r="M21" s="357">
        <v>0</v>
      </c>
      <c r="N21" s="357">
        <v>0</v>
      </c>
      <c r="O21" s="357">
        <v>55137</v>
      </c>
      <c r="P21" s="357">
        <v>0</v>
      </c>
      <c r="Q21" s="357">
        <v>0</v>
      </c>
      <c r="R21" s="357">
        <v>0</v>
      </c>
      <c r="S21" s="357">
        <v>0</v>
      </c>
      <c r="T21" s="357">
        <v>0</v>
      </c>
      <c r="U21" s="357">
        <v>0</v>
      </c>
      <c r="V21" s="357">
        <v>0</v>
      </c>
      <c r="W21" s="357">
        <v>0</v>
      </c>
      <c r="X21" s="623">
        <v>0</v>
      </c>
      <c r="Y21" s="624">
        <f t="shared" si="0"/>
        <v>761961</v>
      </c>
    </row>
    <row r="22" spans="1:25" ht="22.5" customHeight="1" x14ac:dyDescent="0.25">
      <c r="A22" s="620">
        <v>19</v>
      </c>
      <c r="B22" s="356" t="s">
        <v>291</v>
      </c>
      <c r="C22" s="357">
        <v>49384</v>
      </c>
      <c r="D22" s="357">
        <v>0</v>
      </c>
      <c r="E22" s="357">
        <v>0</v>
      </c>
      <c r="F22" s="357">
        <v>0</v>
      </c>
      <c r="G22" s="357">
        <v>0</v>
      </c>
      <c r="H22" s="357">
        <v>0</v>
      </c>
      <c r="I22" s="357">
        <v>0</v>
      </c>
      <c r="J22" s="357">
        <v>0</v>
      </c>
      <c r="K22" s="357">
        <v>325915</v>
      </c>
      <c r="L22" s="357">
        <v>56256</v>
      </c>
      <c r="M22" s="357">
        <v>0</v>
      </c>
      <c r="N22" s="357">
        <v>0</v>
      </c>
      <c r="O22" s="357">
        <v>914</v>
      </c>
      <c r="P22" s="357">
        <v>0</v>
      </c>
      <c r="Q22" s="357">
        <v>0</v>
      </c>
      <c r="R22" s="357">
        <v>0</v>
      </c>
      <c r="S22" s="357">
        <v>0</v>
      </c>
      <c r="T22" s="357">
        <v>0</v>
      </c>
      <c r="U22" s="357">
        <v>0</v>
      </c>
      <c r="V22" s="357">
        <v>0</v>
      </c>
      <c r="W22" s="357">
        <v>0</v>
      </c>
      <c r="X22" s="623">
        <v>0</v>
      </c>
      <c r="Y22" s="624">
        <f t="shared" si="0"/>
        <v>432469</v>
      </c>
    </row>
    <row r="23" spans="1:25" ht="29.25" customHeight="1" x14ac:dyDescent="0.25">
      <c r="A23" s="620">
        <v>20</v>
      </c>
      <c r="B23" s="356" t="s">
        <v>292</v>
      </c>
      <c r="C23" s="357">
        <v>441954</v>
      </c>
      <c r="D23" s="357">
        <v>0</v>
      </c>
      <c r="E23" s="357">
        <v>0</v>
      </c>
      <c r="F23" s="357">
        <v>0</v>
      </c>
      <c r="G23" s="357">
        <v>0</v>
      </c>
      <c r="H23" s="357">
        <v>0</v>
      </c>
      <c r="I23" s="357">
        <v>0</v>
      </c>
      <c r="J23" s="357">
        <v>0</v>
      </c>
      <c r="K23" s="357">
        <v>563756</v>
      </c>
      <c r="L23" s="357">
        <v>132669</v>
      </c>
      <c r="M23" s="357">
        <v>0</v>
      </c>
      <c r="N23" s="357">
        <v>0</v>
      </c>
      <c r="O23" s="357">
        <v>56051</v>
      </c>
      <c r="P23" s="357">
        <v>0</v>
      </c>
      <c r="Q23" s="357">
        <v>0</v>
      </c>
      <c r="R23" s="357">
        <v>0</v>
      </c>
      <c r="S23" s="357">
        <v>0</v>
      </c>
      <c r="T23" s="357">
        <v>0</v>
      </c>
      <c r="U23" s="357">
        <v>0</v>
      </c>
      <c r="V23" s="357">
        <v>0</v>
      </c>
      <c r="W23" s="357">
        <v>0</v>
      </c>
      <c r="X23" s="623">
        <v>0</v>
      </c>
      <c r="Y23" s="624">
        <f t="shared" si="0"/>
        <v>1194430</v>
      </c>
    </row>
    <row r="24" spans="1:25" ht="27" customHeight="1" x14ac:dyDescent="0.25">
      <c r="A24" s="620">
        <v>21</v>
      </c>
      <c r="B24" s="356" t="s">
        <v>293</v>
      </c>
      <c r="C24" s="357">
        <v>726355</v>
      </c>
      <c r="D24" s="357">
        <v>51563</v>
      </c>
      <c r="E24" s="357">
        <v>167587</v>
      </c>
      <c r="F24" s="357">
        <v>0</v>
      </c>
      <c r="G24" s="357">
        <v>0</v>
      </c>
      <c r="H24" s="357">
        <v>0</v>
      </c>
      <c r="I24" s="357">
        <v>0</v>
      </c>
      <c r="J24" s="357">
        <v>2352769</v>
      </c>
      <c r="K24" s="357">
        <v>1645351</v>
      </c>
      <c r="L24" s="357">
        <v>405249</v>
      </c>
      <c r="M24" s="357">
        <v>5997</v>
      </c>
      <c r="N24" s="357">
        <v>0</v>
      </c>
      <c r="O24" s="357">
        <v>38488</v>
      </c>
      <c r="P24" s="357">
        <v>639972</v>
      </c>
      <c r="Q24" s="357">
        <v>0</v>
      </c>
      <c r="R24" s="357">
        <v>0</v>
      </c>
      <c r="S24" s="357">
        <v>0</v>
      </c>
      <c r="T24" s="357">
        <v>0</v>
      </c>
      <c r="U24" s="357">
        <v>0</v>
      </c>
      <c r="V24" s="357">
        <v>0</v>
      </c>
      <c r="W24" s="357">
        <v>0</v>
      </c>
      <c r="X24" s="623">
        <v>0</v>
      </c>
      <c r="Y24" s="624">
        <f t="shared" si="0"/>
        <v>6033331</v>
      </c>
    </row>
    <row r="25" spans="1:25" ht="25.5" customHeight="1" x14ac:dyDescent="0.25">
      <c r="A25" s="620">
        <v>22</v>
      </c>
      <c r="B25" s="356" t="s">
        <v>294</v>
      </c>
      <c r="C25" s="357">
        <v>0</v>
      </c>
      <c r="D25" s="357">
        <v>0</v>
      </c>
      <c r="E25" s="357">
        <v>0</v>
      </c>
      <c r="F25" s="357">
        <v>0</v>
      </c>
      <c r="G25" s="357">
        <v>0</v>
      </c>
      <c r="H25" s="357">
        <v>0</v>
      </c>
      <c r="I25" s="357">
        <v>0</v>
      </c>
      <c r="J25" s="357">
        <v>0</v>
      </c>
      <c r="K25" s="357">
        <v>254112</v>
      </c>
      <c r="L25" s="357">
        <v>0</v>
      </c>
      <c r="M25" s="357">
        <v>0</v>
      </c>
      <c r="N25" s="357">
        <v>154581</v>
      </c>
      <c r="O25" s="357">
        <v>0</v>
      </c>
      <c r="P25" s="357">
        <v>15373</v>
      </c>
      <c r="Q25" s="357">
        <v>0</v>
      </c>
      <c r="R25" s="357">
        <v>0</v>
      </c>
      <c r="S25" s="357">
        <v>55423</v>
      </c>
      <c r="T25" s="357">
        <v>0</v>
      </c>
      <c r="U25" s="357">
        <v>4900237</v>
      </c>
      <c r="V25" s="357">
        <v>0</v>
      </c>
      <c r="W25" s="357">
        <v>364832</v>
      </c>
      <c r="X25" s="623">
        <v>0</v>
      </c>
      <c r="Y25" s="624">
        <f t="shared" si="0"/>
        <v>5744558</v>
      </c>
    </row>
    <row r="26" spans="1:25" ht="24" customHeight="1" x14ac:dyDescent="0.25">
      <c r="A26" s="620">
        <v>23</v>
      </c>
      <c r="B26" s="356" t="s">
        <v>295</v>
      </c>
      <c r="C26" s="357">
        <v>0</v>
      </c>
      <c r="D26" s="357">
        <v>0</v>
      </c>
      <c r="E26" s="357">
        <v>0</v>
      </c>
      <c r="F26" s="357">
        <v>0</v>
      </c>
      <c r="G26" s="357">
        <v>0</v>
      </c>
      <c r="H26" s="357">
        <v>0</v>
      </c>
      <c r="I26" s="357">
        <v>8000</v>
      </c>
      <c r="J26" s="357">
        <v>0</v>
      </c>
      <c r="K26" s="357">
        <v>13000</v>
      </c>
      <c r="L26" s="357">
        <v>0</v>
      </c>
      <c r="M26" s="357">
        <v>0</v>
      </c>
      <c r="N26" s="357">
        <v>0</v>
      </c>
      <c r="O26" s="357">
        <v>0</v>
      </c>
      <c r="P26" s="357">
        <v>200000</v>
      </c>
      <c r="Q26" s="357">
        <v>0</v>
      </c>
      <c r="R26" s="357">
        <v>0</v>
      </c>
      <c r="S26" s="357">
        <v>0</v>
      </c>
      <c r="T26" s="357">
        <v>0</v>
      </c>
      <c r="U26" s="357">
        <v>0</v>
      </c>
      <c r="V26" s="357">
        <v>0</v>
      </c>
      <c r="W26" s="357">
        <v>0</v>
      </c>
      <c r="X26" s="623">
        <v>0</v>
      </c>
      <c r="Y26" s="624">
        <f t="shared" si="0"/>
        <v>221000</v>
      </c>
    </row>
    <row r="27" spans="1:25" ht="26.25" customHeight="1" x14ac:dyDescent="0.25">
      <c r="A27" s="620">
        <v>24</v>
      </c>
      <c r="B27" s="356" t="s">
        <v>296</v>
      </c>
      <c r="C27" s="357">
        <v>1125000</v>
      </c>
      <c r="D27" s="357">
        <v>11811</v>
      </c>
      <c r="E27" s="357">
        <v>157196</v>
      </c>
      <c r="F27" s="357">
        <v>0</v>
      </c>
      <c r="G27" s="357">
        <v>0</v>
      </c>
      <c r="H27" s="357">
        <v>0</v>
      </c>
      <c r="I27" s="357">
        <v>0</v>
      </c>
      <c r="J27" s="357">
        <v>253300</v>
      </c>
      <c r="K27" s="357">
        <v>124044</v>
      </c>
      <c r="L27" s="357">
        <v>15000</v>
      </c>
      <c r="M27" s="357">
        <v>0</v>
      </c>
      <c r="N27" s="357">
        <v>0</v>
      </c>
      <c r="O27" s="357">
        <v>0</v>
      </c>
      <c r="P27" s="357">
        <v>0</v>
      </c>
      <c r="Q27" s="357">
        <v>0</v>
      </c>
      <c r="R27" s="357">
        <v>0</v>
      </c>
      <c r="S27" s="357">
        <v>0</v>
      </c>
      <c r="T27" s="357">
        <v>0</v>
      </c>
      <c r="U27" s="357">
        <v>0</v>
      </c>
      <c r="V27" s="357">
        <v>0</v>
      </c>
      <c r="W27" s="357">
        <v>0</v>
      </c>
      <c r="X27" s="623">
        <v>0</v>
      </c>
      <c r="Y27" s="624">
        <f t="shared" si="0"/>
        <v>1686351</v>
      </c>
    </row>
    <row r="28" spans="1:25" ht="28.5" customHeight="1" x14ac:dyDescent="0.25">
      <c r="A28" s="620">
        <v>25</v>
      </c>
      <c r="B28" s="356" t="s">
        <v>297</v>
      </c>
      <c r="C28" s="357">
        <v>0</v>
      </c>
      <c r="D28" s="357">
        <v>0</v>
      </c>
      <c r="E28" s="357">
        <v>154044</v>
      </c>
      <c r="F28" s="357">
        <v>0</v>
      </c>
      <c r="G28" s="357">
        <v>0</v>
      </c>
      <c r="H28" s="357">
        <v>0</v>
      </c>
      <c r="I28" s="357">
        <v>0</v>
      </c>
      <c r="J28" s="357">
        <v>0</v>
      </c>
      <c r="K28" s="357">
        <v>166758</v>
      </c>
      <c r="L28" s="357">
        <v>0</v>
      </c>
      <c r="M28" s="357">
        <v>0</v>
      </c>
      <c r="N28" s="357">
        <v>0</v>
      </c>
      <c r="O28" s="357">
        <v>0</v>
      </c>
      <c r="P28" s="357">
        <v>0</v>
      </c>
      <c r="Q28" s="357">
        <v>0</v>
      </c>
      <c r="R28" s="357">
        <v>0</v>
      </c>
      <c r="S28" s="357">
        <v>0</v>
      </c>
      <c r="T28" s="357">
        <v>0</v>
      </c>
      <c r="U28" s="357">
        <v>0</v>
      </c>
      <c r="V28" s="357">
        <v>0</v>
      </c>
      <c r="W28" s="357">
        <v>0</v>
      </c>
      <c r="X28" s="623">
        <v>0</v>
      </c>
      <c r="Y28" s="624">
        <f t="shared" si="0"/>
        <v>320802</v>
      </c>
    </row>
    <row r="29" spans="1:25" ht="31.5" x14ac:dyDescent="0.25">
      <c r="A29" s="620">
        <v>26</v>
      </c>
      <c r="B29" s="356" t="s">
        <v>298</v>
      </c>
      <c r="C29" s="357">
        <v>162000</v>
      </c>
      <c r="D29" s="357">
        <v>0</v>
      </c>
      <c r="E29" s="357">
        <v>0</v>
      </c>
      <c r="F29" s="357">
        <v>0</v>
      </c>
      <c r="G29" s="357">
        <v>0</v>
      </c>
      <c r="H29" s="357">
        <v>0</v>
      </c>
      <c r="I29" s="357">
        <v>0</v>
      </c>
      <c r="J29" s="357">
        <v>0</v>
      </c>
      <c r="K29" s="357">
        <v>60000</v>
      </c>
      <c r="L29" s="357">
        <v>2636000</v>
      </c>
      <c r="M29" s="357">
        <v>0</v>
      </c>
      <c r="N29" s="357">
        <v>0</v>
      </c>
      <c r="O29" s="357">
        <v>0</v>
      </c>
      <c r="P29" s="357">
        <v>0</v>
      </c>
      <c r="Q29" s="357">
        <v>0</v>
      </c>
      <c r="R29" s="357">
        <v>0</v>
      </c>
      <c r="S29" s="357">
        <v>0</v>
      </c>
      <c r="T29" s="357">
        <v>0</v>
      </c>
      <c r="U29" s="357">
        <v>0</v>
      </c>
      <c r="V29" s="357">
        <v>0</v>
      </c>
      <c r="W29" s="357">
        <v>0</v>
      </c>
      <c r="X29" s="623">
        <v>0</v>
      </c>
      <c r="Y29" s="624">
        <f t="shared" si="0"/>
        <v>2858000</v>
      </c>
    </row>
    <row r="30" spans="1:25" ht="21" customHeight="1" x14ac:dyDescent="0.25">
      <c r="A30" s="620">
        <v>27</v>
      </c>
      <c r="B30" s="356" t="s">
        <v>299</v>
      </c>
      <c r="C30" s="357">
        <v>592028</v>
      </c>
      <c r="D30" s="357">
        <v>0</v>
      </c>
      <c r="E30" s="357">
        <v>119771</v>
      </c>
      <c r="F30" s="357">
        <v>0</v>
      </c>
      <c r="G30" s="357">
        <v>0</v>
      </c>
      <c r="H30" s="357">
        <v>0</v>
      </c>
      <c r="I30" s="357">
        <v>30291</v>
      </c>
      <c r="J30" s="357">
        <v>0</v>
      </c>
      <c r="K30" s="357">
        <v>5597984</v>
      </c>
      <c r="L30" s="357">
        <v>2168689</v>
      </c>
      <c r="M30" s="357">
        <v>0</v>
      </c>
      <c r="N30" s="357">
        <v>0</v>
      </c>
      <c r="O30" s="357">
        <v>7000</v>
      </c>
      <c r="P30" s="357">
        <v>1413600</v>
      </c>
      <c r="Q30" s="357">
        <v>0</v>
      </c>
      <c r="R30" s="357">
        <v>0</v>
      </c>
      <c r="S30" s="357">
        <v>0</v>
      </c>
      <c r="T30" s="357">
        <v>0</v>
      </c>
      <c r="U30" s="357">
        <v>0</v>
      </c>
      <c r="V30" s="357">
        <v>0</v>
      </c>
      <c r="W30" s="357">
        <v>206100</v>
      </c>
      <c r="X30" s="623">
        <v>1216</v>
      </c>
      <c r="Y30" s="624">
        <f t="shared" si="0"/>
        <v>10136679</v>
      </c>
    </row>
    <row r="31" spans="1:25" ht="19.5" customHeight="1" x14ac:dyDescent="0.25">
      <c r="A31" s="620">
        <v>28</v>
      </c>
      <c r="B31" s="356" t="s">
        <v>300</v>
      </c>
      <c r="C31" s="357">
        <v>0</v>
      </c>
      <c r="D31" s="357">
        <v>0</v>
      </c>
      <c r="E31" s="357">
        <v>114151</v>
      </c>
      <c r="F31" s="357">
        <v>0</v>
      </c>
      <c r="G31" s="357">
        <v>0</v>
      </c>
      <c r="H31" s="357">
        <v>0</v>
      </c>
      <c r="I31" s="357">
        <v>0</v>
      </c>
      <c r="J31" s="357">
        <v>0</v>
      </c>
      <c r="K31" s="357">
        <v>208406</v>
      </c>
      <c r="L31" s="357">
        <v>0</v>
      </c>
      <c r="M31" s="357">
        <v>0</v>
      </c>
      <c r="N31" s="357">
        <v>0</v>
      </c>
      <c r="O31" s="357">
        <v>0</v>
      </c>
      <c r="P31" s="357">
        <v>0</v>
      </c>
      <c r="Q31" s="357">
        <v>0</v>
      </c>
      <c r="R31" s="357">
        <v>0</v>
      </c>
      <c r="S31" s="357">
        <v>0</v>
      </c>
      <c r="T31" s="357">
        <v>0</v>
      </c>
      <c r="U31" s="357">
        <v>0</v>
      </c>
      <c r="V31" s="357">
        <v>0</v>
      </c>
      <c r="W31" s="357">
        <v>0</v>
      </c>
      <c r="X31" s="623">
        <v>0</v>
      </c>
      <c r="Y31" s="624">
        <f t="shared" si="0"/>
        <v>322557</v>
      </c>
    </row>
    <row r="32" spans="1:25" ht="31.5" x14ac:dyDescent="0.25">
      <c r="A32" s="620">
        <v>29</v>
      </c>
      <c r="B32" s="356" t="s">
        <v>301</v>
      </c>
      <c r="C32" s="357">
        <v>2605383</v>
      </c>
      <c r="D32" s="357">
        <v>63374</v>
      </c>
      <c r="E32" s="357">
        <v>598598</v>
      </c>
      <c r="F32" s="357">
        <v>0</v>
      </c>
      <c r="G32" s="357">
        <v>0</v>
      </c>
      <c r="H32" s="357">
        <v>0</v>
      </c>
      <c r="I32" s="357">
        <v>38291</v>
      </c>
      <c r="J32" s="357">
        <v>2606069</v>
      </c>
      <c r="K32" s="357">
        <v>7861249</v>
      </c>
      <c r="L32" s="357">
        <v>5224938</v>
      </c>
      <c r="M32" s="357">
        <v>5997</v>
      </c>
      <c r="N32" s="357">
        <v>154581</v>
      </c>
      <c r="O32" s="357">
        <v>45488</v>
      </c>
      <c r="P32" s="357">
        <v>2268945</v>
      </c>
      <c r="Q32" s="357">
        <v>0</v>
      </c>
      <c r="R32" s="357">
        <v>0</v>
      </c>
      <c r="S32" s="357">
        <v>55423</v>
      </c>
      <c r="T32" s="357">
        <v>0</v>
      </c>
      <c r="U32" s="357">
        <v>4900237</v>
      </c>
      <c r="V32" s="357">
        <v>0</v>
      </c>
      <c r="W32" s="357">
        <v>570932</v>
      </c>
      <c r="X32" s="623">
        <v>1216</v>
      </c>
      <c r="Y32" s="624">
        <f t="shared" si="0"/>
        <v>27000721</v>
      </c>
    </row>
    <row r="33" spans="1:25" ht="22.5" customHeight="1" x14ac:dyDescent="0.25">
      <c r="A33" s="620">
        <v>30</v>
      </c>
      <c r="B33" s="356" t="s">
        <v>302</v>
      </c>
      <c r="C33" s="357">
        <v>2000</v>
      </c>
      <c r="D33" s="357">
        <v>0</v>
      </c>
      <c r="E33" s="357">
        <v>0</v>
      </c>
      <c r="F33" s="357">
        <v>0</v>
      </c>
      <c r="G33" s="357">
        <v>0</v>
      </c>
      <c r="H33" s="357">
        <v>0</v>
      </c>
      <c r="I33" s="357">
        <v>0</v>
      </c>
      <c r="J33" s="357">
        <v>0</v>
      </c>
      <c r="K33" s="357">
        <v>0</v>
      </c>
      <c r="L33" s="357">
        <v>0</v>
      </c>
      <c r="M33" s="357">
        <v>0</v>
      </c>
      <c r="N33" s="357">
        <v>0</v>
      </c>
      <c r="O33" s="357">
        <v>0</v>
      </c>
      <c r="P33" s="357">
        <v>0</v>
      </c>
      <c r="Q33" s="357">
        <v>0</v>
      </c>
      <c r="R33" s="357">
        <v>0</v>
      </c>
      <c r="S33" s="357">
        <v>0</v>
      </c>
      <c r="T33" s="357">
        <v>0</v>
      </c>
      <c r="U33" s="357">
        <v>0</v>
      </c>
      <c r="V33" s="357">
        <v>0</v>
      </c>
      <c r="W33" s="357">
        <v>0</v>
      </c>
      <c r="X33" s="623">
        <v>0</v>
      </c>
      <c r="Y33" s="624">
        <f t="shared" si="0"/>
        <v>2000</v>
      </c>
    </row>
    <row r="34" spans="1:25" ht="25.5" customHeight="1" x14ac:dyDescent="0.25">
      <c r="A34" s="620">
        <v>31</v>
      </c>
      <c r="B34" s="356" t="s">
        <v>303</v>
      </c>
      <c r="C34" s="357">
        <v>0</v>
      </c>
      <c r="D34" s="357">
        <v>0</v>
      </c>
      <c r="E34" s="357">
        <v>0</v>
      </c>
      <c r="F34" s="357">
        <v>0</v>
      </c>
      <c r="G34" s="357">
        <v>0</v>
      </c>
      <c r="H34" s="357">
        <v>0</v>
      </c>
      <c r="I34" s="357">
        <v>0</v>
      </c>
      <c r="J34" s="357">
        <v>0</v>
      </c>
      <c r="K34" s="357">
        <v>30000</v>
      </c>
      <c r="L34" s="357">
        <v>0</v>
      </c>
      <c r="M34" s="357">
        <v>0</v>
      </c>
      <c r="N34" s="357">
        <v>0</v>
      </c>
      <c r="O34" s="357">
        <v>0</v>
      </c>
      <c r="P34" s="357">
        <v>0</v>
      </c>
      <c r="Q34" s="357">
        <v>0</v>
      </c>
      <c r="R34" s="357">
        <v>0</v>
      </c>
      <c r="S34" s="357">
        <v>0</v>
      </c>
      <c r="T34" s="357">
        <v>0</v>
      </c>
      <c r="U34" s="357">
        <v>0</v>
      </c>
      <c r="V34" s="357">
        <v>0</v>
      </c>
      <c r="W34" s="357">
        <v>0</v>
      </c>
      <c r="X34" s="623">
        <v>0</v>
      </c>
      <c r="Y34" s="624">
        <f t="shared" si="0"/>
        <v>30000</v>
      </c>
    </row>
    <row r="35" spans="1:25" ht="31.5" x14ac:dyDescent="0.25">
      <c r="A35" s="620">
        <v>32</v>
      </c>
      <c r="B35" s="356" t="s">
        <v>304</v>
      </c>
      <c r="C35" s="357">
        <v>2000</v>
      </c>
      <c r="D35" s="357">
        <v>0</v>
      </c>
      <c r="E35" s="357">
        <v>0</v>
      </c>
      <c r="F35" s="357">
        <v>0</v>
      </c>
      <c r="G35" s="357">
        <v>0</v>
      </c>
      <c r="H35" s="357">
        <v>0</v>
      </c>
      <c r="I35" s="357">
        <v>0</v>
      </c>
      <c r="J35" s="357">
        <v>0</v>
      </c>
      <c r="K35" s="357">
        <v>30000</v>
      </c>
      <c r="L35" s="357">
        <v>0</v>
      </c>
      <c r="M35" s="357">
        <v>0</v>
      </c>
      <c r="N35" s="357">
        <v>0</v>
      </c>
      <c r="O35" s="357">
        <v>0</v>
      </c>
      <c r="P35" s="357">
        <v>0</v>
      </c>
      <c r="Q35" s="357">
        <v>0</v>
      </c>
      <c r="R35" s="357">
        <v>0</v>
      </c>
      <c r="S35" s="357">
        <v>0</v>
      </c>
      <c r="T35" s="357">
        <v>0</v>
      </c>
      <c r="U35" s="357">
        <v>0</v>
      </c>
      <c r="V35" s="357">
        <v>0</v>
      </c>
      <c r="W35" s="357">
        <v>0</v>
      </c>
      <c r="X35" s="623">
        <v>0</v>
      </c>
      <c r="Y35" s="624">
        <f t="shared" si="0"/>
        <v>32000</v>
      </c>
    </row>
    <row r="36" spans="1:25" ht="33" customHeight="1" x14ac:dyDescent="0.25">
      <c r="A36" s="620">
        <v>33</v>
      </c>
      <c r="B36" s="356" t="s">
        <v>305</v>
      </c>
      <c r="C36" s="357">
        <v>432523</v>
      </c>
      <c r="D36" s="357">
        <v>18756</v>
      </c>
      <c r="E36" s="357">
        <v>140723</v>
      </c>
      <c r="F36" s="357">
        <v>0</v>
      </c>
      <c r="G36" s="357">
        <v>0</v>
      </c>
      <c r="H36" s="357">
        <v>0</v>
      </c>
      <c r="I36" s="357">
        <v>480356</v>
      </c>
      <c r="J36" s="357">
        <v>655090</v>
      </c>
      <c r="K36" s="357">
        <v>2612783</v>
      </c>
      <c r="L36" s="357">
        <v>179567</v>
      </c>
      <c r="M36" s="357">
        <v>20537</v>
      </c>
      <c r="N36" s="357">
        <v>59233</v>
      </c>
      <c r="O36" s="357">
        <v>15282</v>
      </c>
      <c r="P36" s="357">
        <v>365999</v>
      </c>
      <c r="Q36" s="357">
        <v>0</v>
      </c>
      <c r="R36" s="357">
        <v>0</v>
      </c>
      <c r="S36" s="357">
        <v>14962</v>
      </c>
      <c r="T36" s="357">
        <v>0</v>
      </c>
      <c r="U36" s="357">
        <v>1256587</v>
      </c>
      <c r="V36" s="357">
        <v>0</v>
      </c>
      <c r="W36" s="357">
        <v>145099</v>
      </c>
      <c r="X36" s="623">
        <v>23494</v>
      </c>
      <c r="Y36" s="624">
        <f t="shared" si="0"/>
        <v>6420991</v>
      </c>
    </row>
    <row r="37" spans="1:25" ht="24.75" customHeight="1" x14ac:dyDescent="0.25">
      <c r="A37" s="620">
        <v>34</v>
      </c>
      <c r="B37" s="356" t="s">
        <v>306</v>
      </c>
      <c r="C37" s="357">
        <v>25263</v>
      </c>
      <c r="D37" s="357">
        <v>0</v>
      </c>
      <c r="E37" s="357">
        <v>0</v>
      </c>
      <c r="F37" s="357">
        <v>1118</v>
      </c>
      <c r="G37" s="357">
        <v>0</v>
      </c>
      <c r="H37" s="357">
        <v>0</v>
      </c>
      <c r="I37" s="357">
        <v>0</v>
      </c>
      <c r="J37" s="357">
        <v>0</v>
      </c>
      <c r="K37" s="357">
        <v>0</v>
      </c>
      <c r="L37" s="357">
        <v>0</v>
      </c>
      <c r="M37" s="357">
        <v>0</v>
      </c>
      <c r="N37" s="357">
        <v>0</v>
      </c>
      <c r="O37" s="357">
        <v>0</v>
      </c>
      <c r="P37" s="357">
        <v>0</v>
      </c>
      <c r="Q37" s="357">
        <v>0</v>
      </c>
      <c r="R37" s="357">
        <v>0</v>
      </c>
      <c r="S37" s="357">
        <v>0</v>
      </c>
      <c r="T37" s="357">
        <v>0</v>
      </c>
      <c r="U37" s="357">
        <v>0</v>
      </c>
      <c r="V37" s="357">
        <v>0</v>
      </c>
      <c r="W37" s="357">
        <v>0</v>
      </c>
      <c r="X37" s="623">
        <v>0</v>
      </c>
      <c r="Y37" s="624">
        <f t="shared" si="0"/>
        <v>26381</v>
      </c>
    </row>
    <row r="38" spans="1:25" ht="25.5" customHeight="1" x14ac:dyDescent="0.25">
      <c r="A38" s="620">
        <v>35</v>
      </c>
      <c r="B38" s="356" t="s">
        <v>307</v>
      </c>
      <c r="C38" s="357">
        <v>0</v>
      </c>
      <c r="D38" s="357">
        <v>0</v>
      </c>
      <c r="E38" s="357">
        <v>0</v>
      </c>
      <c r="F38" s="357">
        <v>1118</v>
      </c>
      <c r="G38" s="357">
        <v>0</v>
      </c>
      <c r="H38" s="357">
        <v>0</v>
      </c>
      <c r="I38" s="357">
        <v>0</v>
      </c>
      <c r="J38" s="357">
        <v>0</v>
      </c>
      <c r="K38" s="357">
        <v>0</v>
      </c>
      <c r="L38" s="357">
        <v>0</v>
      </c>
      <c r="M38" s="357">
        <v>0</v>
      </c>
      <c r="N38" s="357">
        <v>0</v>
      </c>
      <c r="O38" s="357">
        <v>0</v>
      </c>
      <c r="P38" s="357">
        <v>0</v>
      </c>
      <c r="Q38" s="357">
        <v>0</v>
      </c>
      <c r="R38" s="357">
        <v>0</v>
      </c>
      <c r="S38" s="357">
        <v>0</v>
      </c>
      <c r="T38" s="357">
        <v>0</v>
      </c>
      <c r="U38" s="357">
        <v>0</v>
      </c>
      <c r="V38" s="357">
        <v>0</v>
      </c>
      <c r="W38" s="357">
        <v>0</v>
      </c>
      <c r="X38" s="623">
        <v>0</v>
      </c>
      <c r="Y38" s="624">
        <f t="shared" si="0"/>
        <v>1118</v>
      </c>
    </row>
    <row r="39" spans="1:25" ht="27" customHeight="1" x14ac:dyDescent="0.25">
      <c r="A39" s="620">
        <v>36</v>
      </c>
      <c r="B39" s="356" t="s">
        <v>308</v>
      </c>
      <c r="C39" s="357">
        <v>36629</v>
      </c>
      <c r="D39" s="357">
        <v>0</v>
      </c>
      <c r="E39" s="357">
        <v>45102</v>
      </c>
      <c r="F39" s="357">
        <v>0</v>
      </c>
      <c r="G39" s="357">
        <v>0</v>
      </c>
      <c r="H39" s="357">
        <v>0</v>
      </c>
      <c r="I39" s="357">
        <v>435</v>
      </c>
      <c r="J39" s="357">
        <v>0</v>
      </c>
      <c r="K39" s="357">
        <v>87451</v>
      </c>
      <c r="L39" s="357">
        <v>0</v>
      </c>
      <c r="M39" s="357">
        <v>0</v>
      </c>
      <c r="N39" s="357">
        <v>0</v>
      </c>
      <c r="O39" s="357">
        <v>0</v>
      </c>
      <c r="P39" s="357">
        <v>15100</v>
      </c>
      <c r="Q39" s="357">
        <v>0</v>
      </c>
      <c r="R39" s="357">
        <v>0</v>
      </c>
      <c r="S39" s="357">
        <v>0</v>
      </c>
      <c r="T39" s="357">
        <v>0</v>
      </c>
      <c r="U39" s="357">
        <v>0</v>
      </c>
      <c r="V39" s="357">
        <v>0</v>
      </c>
      <c r="W39" s="357">
        <v>0</v>
      </c>
      <c r="X39" s="623">
        <v>75000</v>
      </c>
      <c r="Y39" s="624">
        <f t="shared" si="0"/>
        <v>259717</v>
      </c>
    </row>
    <row r="40" spans="1:25" ht="31.5" x14ac:dyDescent="0.25">
      <c r="A40" s="620">
        <v>37</v>
      </c>
      <c r="B40" s="356" t="s">
        <v>309</v>
      </c>
      <c r="C40" s="357">
        <v>494415</v>
      </c>
      <c r="D40" s="357">
        <v>18756</v>
      </c>
      <c r="E40" s="357">
        <v>185825</v>
      </c>
      <c r="F40" s="357">
        <v>1118</v>
      </c>
      <c r="G40" s="357">
        <v>0</v>
      </c>
      <c r="H40" s="357">
        <v>0</v>
      </c>
      <c r="I40" s="357">
        <v>480791</v>
      </c>
      <c r="J40" s="357">
        <v>655090</v>
      </c>
      <c r="K40" s="357">
        <v>2700234</v>
      </c>
      <c r="L40" s="357">
        <v>179567</v>
      </c>
      <c r="M40" s="357">
        <v>20537</v>
      </c>
      <c r="N40" s="357">
        <v>59233</v>
      </c>
      <c r="O40" s="357">
        <v>15282</v>
      </c>
      <c r="P40" s="357">
        <v>381099</v>
      </c>
      <c r="Q40" s="357">
        <v>0</v>
      </c>
      <c r="R40" s="357">
        <v>0</v>
      </c>
      <c r="S40" s="357">
        <v>14962</v>
      </c>
      <c r="T40" s="357">
        <v>0</v>
      </c>
      <c r="U40" s="357">
        <v>1256587</v>
      </c>
      <c r="V40" s="357">
        <v>0</v>
      </c>
      <c r="W40" s="357">
        <v>145099</v>
      </c>
      <c r="X40" s="623">
        <v>98494</v>
      </c>
      <c r="Y40" s="624">
        <f t="shared" si="0"/>
        <v>6707089</v>
      </c>
    </row>
    <row r="41" spans="1:25" ht="28.5" customHeight="1" x14ac:dyDescent="0.25">
      <c r="A41" s="620">
        <v>38</v>
      </c>
      <c r="B41" s="358" t="s">
        <v>310</v>
      </c>
      <c r="C41" s="359">
        <v>4311224</v>
      </c>
      <c r="D41" s="359">
        <v>90353</v>
      </c>
      <c r="E41" s="359">
        <v>784423</v>
      </c>
      <c r="F41" s="359">
        <v>1118</v>
      </c>
      <c r="G41" s="359">
        <v>0</v>
      </c>
      <c r="H41" s="359">
        <v>0</v>
      </c>
      <c r="I41" s="359">
        <v>2279609</v>
      </c>
      <c r="J41" s="359">
        <v>3261159</v>
      </c>
      <c r="K41" s="359">
        <v>13836350</v>
      </c>
      <c r="L41" s="359">
        <v>5697462</v>
      </c>
      <c r="M41" s="359">
        <v>96613</v>
      </c>
      <c r="N41" s="359">
        <v>281919</v>
      </c>
      <c r="O41" s="359">
        <v>116821</v>
      </c>
      <c r="P41" s="359">
        <v>2663609</v>
      </c>
      <c r="Q41" s="359">
        <v>0</v>
      </c>
      <c r="R41" s="359">
        <v>0</v>
      </c>
      <c r="S41" s="359">
        <v>70385</v>
      </c>
      <c r="T41" s="359">
        <v>0</v>
      </c>
      <c r="U41" s="359">
        <v>6156824</v>
      </c>
      <c r="V41" s="359">
        <v>0</v>
      </c>
      <c r="W41" s="359">
        <v>716031</v>
      </c>
      <c r="X41" s="625">
        <v>186725</v>
      </c>
      <c r="Y41" s="624">
        <f t="shared" si="0"/>
        <v>40550625</v>
      </c>
    </row>
    <row r="42" spans="1:25" ht="31.5" x14ac:dyDescent="0.25">
      <c r="A42" s="620">
        <v>39</v>
      </c>
      <c r="B42" s="356" t="s">
        <v>311</v>
      </c>
      <c r="C42" s="357">
        <v>0</v>
      </c>
      <c r="D42" s="357">
        <v>0</v>
      </c>
      <c r="E42" s="357">
        <v>0</v>
      </c>
      <c r="F42" s="357">
        <v>0</v>
      </c>
      <c r="G42" s="357">
        <v>0</v>
      </c>
      <c r="H42" s="357">
        <v>0</v>
      </c>
      <c r="I42" s="357">
        <v>0</v>
      </c>
      <c r="J42" s="357">
        <v>0</v>
      </c>
      <c r="K42" s="357">
        <v>0</v>
      </c>
      <c r="L42" s="357">
        <v>0</v>
      </c>
      <c r="M42" s="357">
        <v>0</v>
      </c>
      <c r="N42" s="357">
        <v>0</v>
      </c>
      <c r="O42" s="357">
        <v>0</v>
      </c>
      <c r="P42" s="357">
        <v>0</v>
      </c>
      <c r="Q42" s="357">
        <v>0</v>
      </c>
      <c r="R42" s="357">
        <v>0</v>
      </c>
      <c r="S42" s="357">
        <v>0</v>
      </c>
      <c r="T42" s="357">
        <v>0</v>
      </c>
      <c r="U42" s="357">
        <v>0</v>
      </c>
      <c r="V42" s="357">
        <v>0</v>
      </c>
      <c r="W42" s="357">
        <v>2611200</v>
      </c>
      <c r="X42" s="623">
        <v>0</v>
      </c>
      <c r="Y42" s="624">
        <f t="shared" si="0"/>
        <v>2611200</v>
      </c>
    </row>
    <row r="43" spans="1:25" ht="31.5" x14ac:dyDescent="0.25">
      <c r="A43" s="620">
        <v>40</v>
      </c>
      <c r="B43" s="356" t="s">
        <v>312</v>
      </c>
      <c r="C43" s="357">
        <v>0</v>
      </c>
      <c r="D43" s="357">
        <v>0</v>
      </c>
      <c r="E43" s="357">
        <v>0</v>
      </c>
      <c r="F43" s="357">
        <v>0</v>
      </c>
      <c r="G43" s="357">
        <v>0</v>
      </c>
      <c r="H43" s="357">
        <v>0</v>
      </c>
      <c r="I43" s="357">
        <v>0</v>
      </c>
      <c r="J43" s="357">
        <v>0</v>
      </c>
      <c r="K43" s="357">
        <v>0</v>
      </c>
      <c r="L43" s="357">
        <v>0</v>
      </c>
      <c r="M43" s="357">
        <v>0</v>
      </c>
      <c r="N43" s="357">
        <v>0</v>
      </c>
      <c r="O43" s="357">
        <v>0</v>
      </c>
      <c r="P43" s="357">
        <v>0</v>
      </c>
      <c r="Q43" s="357">
        <v>0</v>
      </c>
      <c r="R43" s="357">
        <v>0</v>
      </c>
      <c r="S43" s="357">
        <v>0</v>
      </c>
      <c r="T43" s="357">
        <v>0</v>
      </c>
      <c r="U43" s="357">
        <v>0</v>
      </c>
      <c r="V43" s="357">
        <v>0</v>
      </c>
      <c r="W43" s="357">
        <v>15000</v>
      </c>
      <c r="X43" s="623">
        <v>0</v>
      </c>
      <c r="Y43" s="624">
        <f t="shared" si="0"/>
        <v>15000</v>
      </c>
    </row>
    <row r="44" spans="1:25" ht="22.5" customHeight="1" x14ac:dyDescent="0.25">
      <c r="A44" s="620">
        <v>41</v>
      </c>
      <c r="B44" s="356" t="s">
        <v>313</v>
      </c>
      <c r="C44" s="357">
        <v>0</v>
      </c>
      <c r="D44" s="357">
        <v>0</v>
      </c>
      <c r="E44" s="357">
        <v>0</v>
      </c>
      <c r="F44" s="357">
        <v>0</v>
      </c>
      <c r="G44" s="357">
        <v>0</v>
      </c>
      <c r="H44" s="357">
        <v>0</v>
      </c>
      <c r="I44" s="357">
        <v>0</v>
      </c>
      <c r="J44" s="357">
        <v>0</v>
      </c>
      <c r="K44" s="357">
        <v>0</v>
      </c>
      <c r="L44" s="357">
        <v>0</v>
      </c>
      <c r="M44" s="357">
        <v>0</v>
      </c>
      <c r="N44" s="357">
        <v>0</v>
      </c>
      <c r="O44" s="357">
        <v>0</v>
      </c>
      <c r="P44" s="357">
        <v>0</v>
      </c>
      <c r="Q44" s="357">
        <v>0</v>
      </c>
      <c r="R44" s="357">
        <v>0</v>
      </c>
      <c r="S44" s="357">
        <v>0</v>
      </c>
      <c r="T44" s="357">
        <v>0</v>
      </c>
      <c r="U44" s="357">
        <v>0</v>
      </c>
      <c r="V44" s="357">
        <v>0</v>
      </c>
      <c r="W44" s="357">
        <v>2500</v>
      </c>
      <c r="X44" s="623">
        <v>0</v>
      </c>
      <c r="Y44" s="624">
        <f t="shared" si="0"/>
        <v>2500</v>
      </c>
    </row>
    <row r="45" spans="1:25" ht="31.5" x14ac:dyDescent="0.25">
      <c r="A45" s="620">
        <v>42</v>
      </c>
      <c r="B45" s="356" t="s">
        <v>314</v>
      </c>
      <c r="C45" s="357">
        <v>0</v>
      </c>
      <c r="D45" s="357">
        <v>0</v>
      </c>
      <c r="E45" s="357">
        <v>0</v>
      </c>
      <c r="F45" s="357">
        <v>0</v>
      </c>
      <c r="G45" s="357">
        <v>0</v>
      </c>
      <c r="H45" s="357">
        <v>0</v>
      </c>
      <c r="I45" s="357">
        <v>0</v>
      </c>
      <c r="J45" s="357">
        <v>0</v>
      </c>
      <c r="K45" s="357">
        <v>0</v>
      </c>
      <c r="L45" s="357">
        <v>0</v>
      </c>
      <c r="M45" s="357">
        <v>0</v>
      </c>
      <c r="N45" s="357">
        <v>0</v>
      </c>
      <c r="O45" s="357">
        <v>0</v>
      </c>
      <c r="P45" s="357">
        <v>0</v>
      </c>
      <c r="Q45" s="357">
        <v>0</v>
      </c>
      <c r="R45" s="357">
        <v>0</v>
      </c>
      <c r="S45" s="357">
        <v>0</v>
      </c>
      <c r="T45" s="357">
        <v>0</v>
      </c>
      <c r="U45" s="357">
        <v>0</v>
      </c>
      <c r="V45" s="357">
        <v>0</v>
      </c>
      <c r="W45" s="357">
        <v>2333700</v>
      </c>
      <c r="X45" s="623">
        <v>0</v>
      </c>
      <c r="Y45" s="624">
        <f t="shared" si="0"/>
        <v>2333700</v>
      </c>
    </row>
    <row r="46" spans="1:25" ht="63" x14ac:dyDescent="0.25">
      <c r="A46" s="620">
        <v>43</v>
      </c>
      <c r="B46" s="356" t="s">
        <v>315</v>
      </c>
      <c r="C46" s="357">
        <v>0</v>
      </c>
      <c r="D46" s="357">
        <v>0</v>
      </c>
      <c r="E46" s="357">
        <v>0</v>
      </c>
      <c r="F46" s="357">
        <v>0</v>
      </c>
      <c r="G46" s="357">
        <v>0</v>
      </c>
      <c r="H46" s="357">
        <v>0</v>
      </c>
      <c r="I46" s="357">
        <v>0</v>
      </c>
      <c r="J46" s="357">
        <v>0</v>
      </c>
      <c r="K46" s="357">
        <v>0</v>
      </c>
      <c r="L46" s="357">
        <v>0</v>
      </c>
      <c r="M46" s="357">
        <v>0</v>
      </c>
      <c r="N46" s="357">
        <v>0</v>
      </c>
      <c r="O46" s="357">
        <v>0</v>
      </c>
      <c r="P46" s="357">
        <v>0</v>
      </c>
      <c r="Q46" s="357">
        <v>0</v>
      </c>
      <c r="R46" s="357">
        <v>0</v>
      </c>
      <c r="S46" s="357">
        <v>0</v>
      </c>
      <c r="T46" s="357">
        <v>0</v>
      </c>
      <c r="U46" s="357">
        <v>0</v>
      </c>
      <c r="V46" s="357">
        <v>0</v>
      </c>
      <c r="W46" s="357">
        <v>140000</v>
      </c>
      <c r="X46" s="623">
        <v>0</v>
      </c>
      <c r="Y46" s="624">
        <f t="shared" si="0"/>
        <v>140000</v>
      </c>
    </row>
    <row r="47" spans="1:25" ht="32.25" customHeight="1" x14ac:dyDescent="0.25">
      <c r="A47" s="620">
        <v>44</v>
      </c>
      <c r="B47" s="358" t="s">
        <v>316</v>
      </c>
      <c r="C47" s="359">
        <v>0</v>
      </c>
      <c r="D47" s="359">
        <v>0</v>
      </c>
      <c r="E47" s="359">
        <v>0</v>
      </c>
      <c r="F47" s="359">
        <v>0</v>
      </c>
      <c r="G47" s="359">
        <v>0</v>
      </c>
      <c r="H47" s="359">
        <v>0</v>
      </c>
      <c r="I47" s="359">
        <v>0</v>
      </c>
      <c r="J47" s="359">
        <v>0</v>
      </c>
      <c r="K47" s="359">
        <v>0</v>
      </c>
      <c r="L47" s="359">
        <v>0</v>
      </c>
      <c r="M47" s="359">
        <v>0</v>
      </c>
      <c r="N47" s="359">
        <v>0</v>
      </c>
      <c r="O47" s="359">
        <v>0</v>
      </c>
      <c r="P47" s="359">
        <v>0</v>
      </c>
      <c r="Q47" s="359">
        <v>0</v>
      </c>
      <c r="R47" s="359">
        <v>0</v>
      </c>
      <c r="S47" s="359">
        <v>0</v>
      </c>
      <c r="T47" s="359">
        <v>0</v>
      </c>
      <c r="U47" s="359">
        <v>0</v>
      </c>
      <c r="V47" s="359">
        <v>0</v>
      </c>
      <c r="W47" s="359">
        <v>2611200</v>
      </c>
      <c r="X47" s="625">
        <v>0</v>
      </c>
      <c r="Y47" s="624">
        <f t="shared" si="0"/>
        <v>2611200</v>
      </c>
    </row>
    <row r="48" spans="1:25" ht="47.25" x14ac:dyDescent="0.25">
      <c r="A48" s="620">
        <v>45</v>
      </c>
      <c r="B48" s="356" t="s">
        <v>317</v>
      </c>
      <c r="C48" s="357">
        <v>0</v>
      </c>
      <c r="D48" s="357">
        <v>0</v>
      </c>
      <c r="E48" s="357">
        <v>0</v>
      </c>
      <c r="F48" s="357">
        <v>80360</v>
      </c>
      <c r="G48" s="357">
        <v>0</v>
      </c>
      <c r="H48" s="357">
        <v>0</v>
      </c>
      <c r="I48" s="357">
        <v>0</v>
      </c>
      <c r="J48" s="357">
        <v>0</v>
      </c>
      <c r="K48" s="357">
        <v>0</v>
      </c>
      <c r="L48" s="357">
        <v>0</v>
      </c>
      <c r="M48" s="357">
        <v>0</v>
      </c>
      <c r="N48" s="357">
        <v>0</v>
      </c>
      <c r="O48" s="357">
        <v>0</v>
      </c>
      <c r="P48" s="357">
        <v>0</v>
      </c>
      <c r="Q48" s="357">
        <v>0</v>
      </c>
      <c r="R48" s="357">
        <v>0</v>
      </c>
      <c r="S48" s="357">
        <v>0</v>
      </c>
      <c r="T48" s="357">
        <v>0</v>
      </c>
      <c r="U48" s="357">
        <v>0</v>
      </c>
      <c r="V48" s="357">
        <v>0</v>
      </c>
      <c r="W48" s="357">
        <v>0</v>
      </c>
      <c r="X48" s="623">
        <v>0</v>
      </c>
      <c r="Y48" s="624">
        <f t="shared" si="0"/>
        <v>80360</v>
      </c>
    </row>
    <row r="49" spans="1:25" ht="31.5" x14ac:dyDescent="0.25">
      <c r="A49" s="620">
        <v>46</v>
      </c>
      <c r="B49" s="356" t="s">
        <v>318</v>
      </c>
      <c r="C49" s="357">
        <v>0</v>
      </c>
      <c r="D49" s="357">
        <v>0</v>
      </c>
      <c r="E49" s="357">
        <v>0</v>
      </c>
      <c r="F49" s="357">
        <v>80360</v>
      </c>
      <c r="G49" s="357">
        <v>0</v>
      </c>
      <c r="H49" s="357">
        <v>0</v>
      </c>
      <c r="I49" s="357">
        <v>0</v>
      </c>
      <c r="J49" s="357">
        <v>0</v>
      </c>
      <c r="K49" s="357">
        <v>0</v>
      </c>
      <c r="L49" s="357">
        <v>0</v>
      </c>
      <c r="M49" s="357">
        <v>0</v>
      </c>
      <c r="N49" s="357">
        <v>0</v>
      </c>
      <c r="O49" s="357">
        <v>0</v>
      </c>
      <c r="P49" s="357">
        <v>0</v>
      </c>
      <c r="Q49" s="357">
        <v>0</v>
      </c>
      <c r="R49" s="357">
        <v>0</v>
      </c>
      <c r="S49" s="357">
        <v>0</v>
      </c>
      <c r="T49" s="357">
        <v>0</v>
      </c>
      <c r="U49" s="357">
        <v>0</v>
      </c>
      <c r="V49" s="357">
        <v>0</v>
      </c>
      <c r="W49" s="357">
        <v>0</v>
      </c>
      <c r="X49" s="623">
        <v>0</v>
      </c>
      <c r="Y49" s="624">
        <f t="shared" si="0"/>
        <v>80360</v>
      </c>
    </row>
    <row r="50" spans="1:25" ht="47.25" x14ac:dyDescent="0.25">
      <c r="A50" s="620">
        <v>47</v>
      </c>
      <c r="B50" s="356" t="s">
        <v>319</v>
      </c>
      <c r="C50" s="357">
        <v>0</v>
      </c>
      <c r="D50" s="357">
        <v>0</v>
      </c>
      <c r="E50" s="357">
        <v>0</v>
      </c>
      <c r="F50" s="357">
        <v>0</v>
      </c>
      <c r="G50" s="357">
        <v>4012851</v>
      </c>
      <c r="H50" s="357">
        <v>0</v>
      </c>
      <c r="I50" s="357">
        <v>0</v>
      </c>
      <c r="J50" s="357">
        <v>0</v>
      </c>
      <c r="K50" s="357">
        <v>0</v>
      </c>
      <c r="L50" s="357">
        <v>0</v>
      </c>
      <c r="M50" s="357">
        <v>0</v>
      </c>
      <c r="N50" s="357">
        <v>0</v>
      </c>
      <c r="O50" s="357">
        <v>0</v>
      </c>
      <c r="P50" s="357">
        <v>0</v>
      </c>
      <c r="Q50" s="357">
        <v>0</v>
      </c>
      <c r="R50" s="357">
        <v>0</v>
      </c>
      <c r="S50" s="357">
        <v>0</v>
      </c>
      <c r="T50" s="357">
        <v>0</v>
      </c>
      <c r="U50" s="357">
        <v>0</v>
      </c>
      <c r="V50" s="357">
        <v>0</v>
      </c>
      <c r="W50" s="357">
        <v>0</v>
      </c>
      <c r="X50" s="623">
        <v>0</v>
      </c>
      <c r="Y50" s="624">
        <f t="shared" si="0"/>
        <v>4012851</v>
      </c>
    </row>
    <row r="51" spans="1:25" ht="21" customHeight="1" x14ac:dyDescent="0.25">
      <c r="A51" s="620">
        <v>48</v>
      </c>
      <c r="B51" s="356" t="s">
        <v>320</v>
      </c>
      <c r="C51" s="357">
        <v>0</v>
      </c>
      <c r="D51" s="357">
        <v>0</v>
      </c>
      <c r="E51" s="357">
        <v>0</v>
      </c>
      <c r="F51" s="357">
        <v>0</v>
      </c>
      <c r="G51" s="357">
        <v>50000</v>
      </c>
      <c r="H51" s="357">
        <v>0</v>
      </c>
      <c r="I51" s="357">
        <v>0</v>
      </c>
      <c r="J51" s="357">
        <v>0</v>
      </c>
      <c r="K51" s="357">
        <v>0</v>
      </c>
      <c r="L51" s="357">
        <v>0</v>
      </c>
      <c r="M51" s="357">
        <v>0</v>
      </c>
      <c r="N51" s="357">
        <v>0</v>
      </c>
      <c r="O51" s="357">
        <v>0</v>
      </c>
      <c r="P51" s="357">
        <v>0</v>
      </c>
      <c r="Q51" s="357">
        <v>0</v>
      </c>
      <c r="R51" s="357">
        <v>0</v>
      </c>
      <c r="S51" s="357">
        <v>0</v>
      </c>
      <c r="T51" s="357">
        <v>0</v>
      </c>
      <c r="U51" s="357">
        <v>0</v>
      </c>
      <c r="V51" s="357">
        <v>0</v>
      </c>
      <c r="W51" s="357">
        <v>0</v>
      </c>
      <c r="X51" s="623">
        <v>0</v>
      </c>
      <c r="Y51" s="624">
        <f t="shared" si="0"/>
        <v>50000</v>
      </c>
    </row>
    <row r="52" spans="1:25" ht="31.5" x14ac:dyDescent="0.25">
      <c r="A52" s="620">
        <v>49</v>
      </c>
      <c r="B52" s="356" t="s">
        <v>321</v>
      </c>
      <c r="C52" s="357">
        <v>0</v>
      </c>
      <c r="D52" s="357">
        <v>0</v>
      </c>
      <c r="E52" s="357">
        <v>0</v>
      </c>
      <c r="F52" s="357">
        <v>0</v>
      </c>
      <c r="G52" s="357">
        <v>3639444</v>
      </c>
      <c r="H52" s="357">
        <v>0</v>
      </c>
      <c r="I52" s="357">
        <v>0</v>
      </c>
      <c r="J52" s="357">
        <v>0</v>
      </c>
      <c r="K52" s="357">
        <v>0</v>
      </c>
      <c r="L52" s="357">
        <v>0</v>
      </c>
      <c r="M52" s="357">
        <v>0</v>
      </c>
      <c r="N52" s="357">
        <v>0</v>
      </c>
      <c r="O52" s="357">
        <v>0</v>
      </c>
      <c r="P52" s="357">
        <v>0</v>
      </c>
      <c r="Q52" s="357">
        <v>0</v>
      </c>
      <c r="R52" s="357">
        <v>0</v>
      </c>
      <c r="S52" s="357">
        <v>0</v>
      </c>
      <c r="T52" s="357">
        <v>0</v>
      </c>
      <c r="U52" s="357">
        <v>0</v>
      </c>
      <c r="V52" s="357">
        <v>0</v>
      </c>
      <c r="W52" s="357">
        <v>0</v>
      </c>
      <c r="X52" s="623">
        <v>0</v>
      </c>
      <c r="Y52" s="624">
        <f t="shared" si="0"/>
        <v>3639444</v>
      </c>
    </row>
    <row r="53" spans="1:25" ht="31.5" x14ac:dyDescent="0.25">
      <c r="A53" s="620">
        <v>50</v>
      </c>
      <c r="B53" s="356" t="s">
        <v>322</v>
      </c>
      <c r="C53" s="357">
        <v>0</v>
      </c>
      <c r="D53" s="357">
        <v>0</v>
      </c>
      <c r="E53" s="357">
        <v>0</v>
      </c>
      <c r="F53" s="357">
        <v>0</v>
      </c>
      <c r="G53" s="357">
        <v>323407</v>
      </c>
      <c r="H53" s="357">
        <v>0</v>
      </c>
      <c r="I53" s="357">
        <v>0</v>
      </c>
      <c r="J53" s="357">
        <v>0</v>
      </c>
      <c r="K53" s="357">
        <v>0</v>
      </c>
      <c r="L53" s="357">
        <v>0</v>
      </c>
      <c r="M53" s="357">
        <v>0</v>
      </c>
      <c r="N53" s="357">
        <v>0</v>
      </c>
      <c r="O53" s="357">
        <v>0</v>
      </c>
      <c r="P53" s="357">
        <v>0</v>
      </c>
      <c r="Q53" s="357">
        <v>0</v>
      </c>
      <c r="R53" s="357">
        <v>0</v>
      </c>
      <c r="S53" s="357">
        <v>0</v>
      </c>
      <c r="T53" s="357">
        <v>0</v>
      </c>
      <c r="U53" s="357">
        <v>0</v>
      </c>
      <c r="V53" s="357">
        <v>0</v>
      </c>
      <c r="W53" s="357">
        <v>0</v>
      </c>
      <c r="X53" s="623">
        <v>0</v>
      </c>
      <c r="Y53" s="624">
        <f t="shared" si="0"/>
        <v>323407</v>
      </c>
    </row>
    <row r="54" spans="1:25" ht="47.25" x14ac:dyDescent="0.25">
      <c r="A54" s="620">
        <v>51</v>
      </c>
      <c r="B54" s="356" t="s">
        <v>323</v>
      </c>
      <c r="C54" s="357">
        <v>0</v>
      </c>
      <c r="D54" s="357">
        <v>0</v>
      </c>
      <c r="E54" s="357">
        <v>0</v>
      </c>
      <c r="F54" s="357">
        <v>0</v>
      </c>
      <c r="G54" s="357">
        <v>0</v>
      </c>
      <c r="H54" s="357">
        <v>0</v>
      </c>
      <c r="I54" s="357">
        <v>0</v>
      </c>
      <c r="J54" s="357">
        <v>0</v>
      </c>
      <c r="K54" s="357">
        <v>0</v>
      </c>
      <c r="L54" s="357">
        <v>0</v>
      </c>
      <c r="M54" s="357">
        <v>0</v>
      </c>
      <c r="N54" s="357">
        <v>0</v>
      </c>
      <c r="O54" s="357">
        <v>0</v>
      </c>
      <c r="P54" s="357">
        <v>0</v>
      </c>
      <c r="Q54" s="357">
        <v>270000</v>
      </c>
      <c r="R54" s="357">
        <v>0</v>
      </c>
      <c r="S54" s="357">
        <v>0</v>
      </c>
      <c r="T54" s="357">
        <v>0</v>
      </c>
      <c r="U54" s="357">
        <v>0</v>
      </c>
      <c r="V54" s="357">
        <v>0</v>
      </c>
      <c r="W54" s="357">
        <v>0</v>
      </c>
      <c r="X54" s="623">
        <v>0</v>
      </c>
      <c r="Y54" s="624">
        <f t="shared" si="0"/>
        <v>270000</v>
      </c>
    </row>
    <row r="55" spans="1:25" ht="22.5" customHeight="1" x14ac:dyDescent="0.25">
      <c r="A55" s="620">
        <v>52</v>
      </c>
      <c r="B55" s="356" t="s">
        <v>324</v>
      </c>
      <c r="C55" s="357">
        <v>0</v>
      </c>
      <c r="D55" s="357">
        <v>0</v>
      </c>
      <c r="E55" s="357">
        <v>0</v>
      </c>
      <c r="F55" s="357">
        <v>0</v>
      </c>
      <c r="G55" s="357">
        <v>0</v>
      </c>
      <c r="H55" s="357">
        <v>0</v>
      </c>
      <c r="I55" s="357">
        <v>0</v>
      </c>
      <c r="J55" s="357">
        <v>0</v>
      </c>
      <c r="K55" s="357">
        <v>0</v>
      </c>
      <c r="L55" s="357">
        <v>0</v>
      </c>
      <c r="M55" s="357">
        <v>0</v>
      </c>
      <c r="N55" s="357">
        <v>0</v>
      </c>
      <c r="O55" s="357">
        <v>0</v>
      </c>
      <c r="P55" s="357">
        <v>0</v>
      </c>
      <c r="Q55" s="357">
        <v>270000</v>
      </c>
      <c r="R55" s="357">
        <v>0</v>
      </c>
      <c r="S55" s="357">
        <v>0</v>
      </c>
      <c r="T55" s="357">
        <v>0</v>
      </c>
      <c r="U55" s="357">
        <v>0</v>
      </c>
      <c r="V55" s="357">
        <v>0</v>
      </c>
      <c r="W55" s="357">
        <v>0</v>
      </c>
      <c r="X55" s="623">
        <v>0</v>
      </c>
      <c r="Y55" s="624">
        <f t="shared" si="0"/>
        <v>270000</v>
      </c>
    </row>
    <row r="56" spans="1:25" ht="47.25" x14ac:dyDescent="0.25">
      <c r="A56" s="620">
        <v>53</v>
      </c>
      <c r="B56" s="358" t="s">
        <v>325</v>
      </c>
      <c r="C56" s="359">
        <v>0</v>
      </c>
      <c r="D56" s="359">
        <v>0</v>
      </c>
      <c r="E56" s="359">
        <v>0</v>
      </c>
      <c r="F56" s="359">
        <v>80360</v>
      </c>
      <c r="G56" s="359">
        <v>4012851</v>
      </c>
      <c r="H56" s="359">
        <v>0</v>
      </c>
      <c r="I56" s="359">
        <v>0</v>
      </c>
      <c r="J56" s="359">
        <v>0</v>
      </c>
      <c r="K56" s="359">
        <v>0</v>
      </c>
      <c r="L56" s="359">
        <v>0</v>
      </c>
      <c r="M56" s="359">
        <v>0</v>
      </c>
      <c r="N56" s="359">
        <v>0</v>
      </c>
      <c r="O56" s="359">
        <v>0</v>
      </c>
      <c r="P56" s="359">
        <v>0</v>
      </c>
      <c r="Q56" s="359">
        <v>270000</v>
      </c>
      <c r="R56" s="359">
        <v>0</v>
      </c>
      <c r="S56" s="359">
        <v>0</v>
      </c>
      <c r="T56" s="359">
        <v>0</v>
      </c>
      <c r="U56" s="359">
        <v>0</v>
      </c>
      <c r="V56" s="359">
        <v>0</v>
      </c>
      <c r="W56" s="359">
        <v>0</v>
      </c>
      <c r="X56" s="625">
        <v>0</v>
      </c>
      <c r="Y56" s="624">
        <f t="shared" si="0"/>
        <v>4363211</v>
      </c>
    </row>
    <row r="57" spans="1:25" ht="31.5" x14ac:dyDescent="0.25">
      <c r="A57" s="620">
        <v>54</v>
      </c>
      <c r="B57" s="356" t="s">
        <v>326</v>
      </c>
      <c r="C57" s="357">
        <v>53053</v>
      </c>
      <c r="D57" s="357">
        <v>0</v>
      </c>
      <c r="E57" s="357">
        <v>0</v>
      </c>
      <c r="F57" s="357">
        <v>0</v>
      </c>
      <c r="G57" s="357">
        <v>0</v>
      </c>
      <c r="H57" s="357">
        <v>0</v>
      </c>
      <c r="I57" s="357">
        <v>65354</v>
      </c>
      <c r="J57" s="357">
        <v>0</v>
      </c>
      <c r="K57" s="357">
        <v>1660839</v>
      </c>
      <c r="L57" s="357">
        <v>150000</v>
      </c>
      <c r="M57" s="357">
        <v>0</v>
      </c>
      <c r="N57" s="357">
        <v>0</v>
      </c>
      <c r="O57" s="357">
        <v>0</v>
      </c>
      <c r="P57" s="357">
        <v>0</v>
      </c>
      <c r="Q57" s="357">
        <v>0</v>
      </c>
      <c r="R57" s="357">
        <v>0</v>
      </c>
      <c r="S57" s="357">
        <v>0</v>
      </c>
      <c r="T57" s="357">
        <v>0</v>
      </c>
      <c r="U57" s="357">
        <v>0</v>
      </c>
      <c r="V57" s="357">
        <v>0</v>
      </c>
      <c r="W57" s="357">
        <v>0</v>
      </c>
      <c r="X57" s="623">
        <v>0</v>
      </c>
      <c r="Y57" s="624">
        <f t="shared" si="0"/>
        <v>1929246</v>
      </c>
    </row>
    <row r="58" spans="1:25" ht="31.5" x14ac:dyDescent="0.25">
      <c r="A58" s="620">
        <v>55</v>
      </c>
      <c r="B58" s="356" t="s">
        <v>327</v>
      </c>
      <c r="C58" s="357">
        <v>8681</v>
      </c>
      <c r="D58" s="357">
        <v>0</v>
      </c>
      <c r="E58" s="357">
        <v>0</v>
      </c>
      <c r="F58" s="357">
        <v>0</v>
      </c>
      <c r="G58" s="357">
        <v>0</v>
      </c>
      <c r="H58" s="357">
        <v>0</v>
      </c>
      <c r="I58" s="357">
        <v>17646</v>
      </c>
      <c r="J58" s="357">
        <v>0</v>
      </c>
      <c r="K58" s="357">
        <v>195180</v>
      </c>
      <c r="L58" s="357">
        <v>0</v>
      </c>
      <c r="M58" s="357">
        <v>0</v>
      </c>
      <c r="N58" s="357">
        <v>0</v>
      </c>
      <c r="O58" s="357">
        <v>0</v>
      </c>
      <c r="P58" s="357">
        <v>0</v>
      </c>
      <c r="Q58" s="357">
        <v>0</v>
      </c>
      <c r="R58" s="357">
        <v>0</v>
      </c>
      <c r="S58" s="357">
        <v>0</v>
      </c>
      <c r="T58" s="357">
        <v>0</v>
      </c>
      <c r="U58" s="357">
        <v>0</v>
      </c>
      <c r="V58" s="357">
        <v>0</v>
      </c>
      <c r="W58" s="357">
        <v>0</v>
      </c>
      <c r="X58" s="623">
        <v>0</v>
      </c>
      <c r="Y58" s="624">
        <f t="shared" si="0"/>
        <v>221507</v>
      </c>
    </row>
    <row r="59" spans="1:25" ht="24" customHeight="1" x14ac:dyDescent="0.25">
      <c r="A59" s="620">
        <v>56</v>
      </c>
      <c r="B59" s="358" t="s">
        <v>328</v>
      </c>
      <c r="C59" s="359">
        <v>61734</v>
      </c>
      <c r="D59" s="359">
        <v>0</v>
      </c>
      <c r="E59" s="359">
        <v>0</v>
      </c>
      <c r="F59" s="359">
        <v>0</v>
      </c>
      <c r="G59" s="359">
        <v>0</v>
      </c>
      <c r="H59" s="359">
        <v>0</v>
      </c>
      <c r="I59" s="359">
        <v>83000</v>
      </c>
      <c r="J59" s="359">
        <v>0</v>
      </c>
      <c r="K59" s="359">
        <v>1856019</v>
      </c>
      <c r="L59" s="359">
        <v>150000</v>
      </c>
      <c r="M59" s="359">
        <v>0</v>
      </c>
      <c r="N59" s="359">
        <v>0</v>
      </c>
      <c r="O59" s="359">
        <v>0</v>
      </c>
      <c r="P59" s="359">
        <v>0</v>
      </c>
      <c r="Q59" s="359">
        <v>0</v>
      </c>
      <c r="R59" s="359">
        <v>0</v>
      </c>
      <c r="S59" s="359">
        <v>0</v>
      </c>
      <c r="T59" s="359">
        <v>0</v>
      </c>
      <c r="U59" s="359">
        <v>0</v>
      </c>
      <c r="V59" s="359">
        <v>0</v>
      </c>
      <c r="W59" s="359">
        <v>0</v>
      </c>
      <c r="X59" s="625">
        <v>0</v>
      </c>
      <c r="Y59" s="624">
        <f t="shared" si="0"/>
        <v>2150753</v>
      </c>
    </row>
    <row r="60" spans="1:25" ht="24.75" customHeight="1" x14ac:dyDescent="0.25">
      <c r="A60" s="620">
        <v>57</v>
      </c>
      <c r="B60" s="356" t="s">
        <v>329</v>
      </c>
      <c r="C60" s="357">
        <v>0</v>
      </c>
      <c r="D60" s="357">
        <v>0</v>
      </c>
      <c r="E60" s="357">
        <v>0</v>
      </c>
      <c r="F60" s="357">
        <v>0</v>
      </c>
      <c r="G60" s="357">
        <v>0</v>
      </c>
      <c r="H60" s="357">
        <v>0</v>
      </c>
      <c r="I60" s="357">
        <v>0</v>
      </c>
      <c r="J60" s="357">
        <v>0</v>
      </c>
      <c r="K60" s="357">
        <v>1035388</v>
      </c>
      <c r="L60" s="357">
        <v>0</v>
      </c>
      <c r="M60" s="357">
        <v>0</v>
      </c>
      <c r="N60" s="357">
        <v>0</v>
      </c>
      <c r="O60" s="357">
        <v>0</v>
      </c>
      <c r="P60" s="357">
        <v>0</v>
      </c>
      <c r="Q60" s="357">
        <v>0</v>
      </c>
      <c r="R60" s="357">
        <v>0</v>
      </c>
      <c r="S60" s="357">
        <v>0</v>
      </c>
      <c r="T60" s="357">
        <v>0</v>
      </c>
      <c r="U60" s="357">
        <v>0</v>
      </c>
      <c r="V60" s="357">
        <v>0</v>
      </c>
      <c r="W60" s="357">
        <v>0</v>
      </c>
      <c r="X60" s="623">
        <v>0</v>
      </c>
      <c r="Y60" s="624">
        <f t="shared" si="0"/>
        <v>1035388</v>
      </c>
    </row>
    <row r="61" spans="1:25" ht="31.5" x14ac:dyDescent="0.25">
      <c r="A61" s="620">
        <v>58</v>
      </c>
      <c r="B61" s="356" t="s">
        <v>330</v>
      </c>
      <c r="C61" s="357">
        <v>0</v>
      </c>
      <c r="D61" s="357">
        <v>0</v>
      </c>
      <c r="E61" s="357">
        <v>0</v>
      </c>
      <c r="F61" s="357">
        <v>0</v>
      </c>
      <c r="G61" s="357">
        <v>0</v>
      </c>
      <c r="H61" s="357">
        <v>0</v>
      </c>
      <c r="I61" s="357">
        <v>0</v>
      </c>
      <c r="J61" s="357">
        <v>0</v>
      </c>
      <c r="K61" s="357">
        <v>279555</v>
      </c>
      <c r="L61" s="357">
        <v>0</v>
      </c>
      <c r="M61" s="357">
        <v>0</v>
      </c>
      <c r="N61" s="357">
        <v>0</v>
      </c>
      <c r="O61" s="357">
        <v>0</v>
      </c>
      <c r="P61" s="357">
        <v>0</v>
      </c>
      <c r="Q61" s="357">
        <v>0</v>
      </c>
      <c r="R61" s="357">
        <v>0</v>
      </c>
      <c r="S61" s="357">
        <v>0</v>
      </c>
      <c r="T61" s="357">
        <v>0</v>
      </c>
      <c r="U61" s="357">
        <v>0</v>
      </c>
      <c r="V61" s="357">
        <v>0</v>
      </c>
      <c r="W61" s="357">
        <v>0</v>
      </c>
      <c r="X61" s="623">
        <v>0</v>
      </c>
      <c r="Y61" s="624">
        <f t="shared" si="0"/>
        <v>279555</v>
      </c>
    </row>
    <row r="62" spans="1:25" ht="24" customHeight="1" x14ac:dyDescent="0.25">
      <c r="A62" s="620">
        <v>59</v>
      </c>
      <c r="B62" s="358" t="s">
        <v>331</v>
      </c>
      <c r="C62" s="359">
        <v>0</v>
      </c>
      <c r="D62" s="359">
        <v>0</v>
      </c>
      <c r="E62" s="359">
        <v>0</v>
      </c>
      <c r="F62" s="359">
        <v>0</v>
      </c>
      <c r="G62" s="359">
        <v>0</v>
      </c>
      <c r="H62" s="359">
        <v>0</v>
      </c>
      <c r="I62" s="359">
        <v>0</v>
      </c>
      <c r="J62" s="359">
        <v>0</v>
      </c>
      <c r="K62" s="359">
        <v>1314943</v>
      </c>
      <c r="L62" s="359">
        <v>0</v>
      </c>
      <c r="M62" s="359">
        <v>0</v>
      </c>
      <c r="N62" s="359">
        <v>0</v>
      </c>
      <c r="O62" s="359">
        <v>0</v>
      </c>
      <c r="P62" s="359">
        <v>0</v>
      </c>
      <c r="Q62" s="359">
        <v>0</v>
      </c>
      <c r="R62" s="359">
        <v>0</v>
      </c>
      <c r="S62" s="359">
        <v>0</v>
      </c>
      <c r="T62" s="359">
        <v>0</v>
      </c>
      <c r="U62" s="359">
        <v>0</v>
      </c>
      <c r="V62" s="359">
        <v>0</v>
      </c>
      <c r="W62" s="359">
        <v>0</v>
      </c>
      <c r="X62" s="625">
        <v>0</v>
      </c>
      <c r="Y62" s="624">
        <f t="shared" si="0"/>
        <v>1314943</v>
      </c>
    </row>
    <row r="63" spans="1:25" ht="47.25" x14ac:dyDescent="0.25">
      <c r="A63" s="620">
        <v>60</v>
      </c>
      <c r="B63" s="358" t="s">
        <v>332</v>
      </c>
      <c r="C63" s="359">
        <v>12639426</v>
      </c>
      <c r="D63" s="359">
        <v>2384006</v>
      </c>
      <c r="E63" s="359">
        <v>784423</v>
      </c>
      <c r="F63" s="359">
        <v>81478</v>
      </c>
      <c r="G63" s="359">
        <v>4012851</v>
      </c>
      <c r="H63" s="359">
        <v>729354</v>
      </c>
      <c r="I63" s="359">
        <v>9940186</v>
      </c>
      <c r="J63" s="359">
        <v>3261159</v>
      </c>
      <c r="K63" s="359">
        <v>20182201</v>
      </c>
      <c r="L63" s="359">
        <v>10398003</v>
      </c>
      <c r="M63" s="359">
        <v>932653</v>
      </c>
      <c r="N63" s="359">
        <v>281919</v>
      </c>
      <c r="O63" s="359">
        <v>2410474</v>
      </c>
      <c r="P63" s="359">
        <v>2663609</v>
      </c>
      <c r="Q63" s="359">
        <v>270000</v>
      </c>
      <c r="R63" s="359">
        <v>86813</v>
      </c>
      <c r="S63" s="359">
        <v>70385</v>
      </c>
      <c r="T63" s="359">
        <v>46300</v>
      </c>
      <c r="U63" s="359">
        <v>6156824</v>
      </c>
      <c r="V63" s="359">
        <v>3019648</v>
      </c>
      <c r="W63" s="359">
        <v>3327231</v>
      </c>
      <c r="X63" s="625">
        <v>2402468</v>
      </c>
      <c r="Y63" s="624">
        <f t="shared" si="0"/>
        <v>86081411</v>
      </c>
    </row>
    <row r="64" spans="1:25" ht="31.5" x14ac:dyDescent="0.25">
      <c r="A64" s="620">
        <v>61</v>
      </c>
      <c r="B64" s="356" t="s">
        <v>333</v>
      </c>
      <c r="C64" s="357">
        <v>0</v>
      </c>
      <c r="D64" s="357">
        <v>0</v>
      </c>
      <c r="E64" s="357">
        <v>0</v>
      </c>
      <c r="F64" s="357">
        <v>503842</v>
      </c>
      <c r="G64" s="357">
        <v>0</v>
      </c>
      <c r="H64" s="357">
        <v>0</v>
      </c>
      <c r="I64" s="357">
        <v>0</v>
      </c>
      <c r="J64" s="357">
        <v>0</v>
      </c>
      <c r="K64" s="357">
        <v>0</v>
      </c>
      <c r="L64" s="357">
        <v>0</v>
      </c>
      <c r="M64" s="357">
        <v>0</v>
      </c>
      <c r="N64" s="357">
        <v>0</v>
      </c>
      <c r="O64" s="357">
        <v>0</v>
      </c>
      <c r="P64" s="357">
        <v>0</v>
      </c>
      <c r="Q64" s="357">
        <v>0</v>
      </c>
      <c r="R64" s="357">
        <v>0</v>
      </c>
      <c r="S64" s="357">
        <v>0</v>
      </c>
      <c r="T64" s="357">
        <v>0</v>
      </c>
      <c r="U64" s="357">
        <v>0</v>
      </c>
      <c r="V64" s="357">
        <v>0</v>
      </c>
      <c r="W64" s="357">
        <v>0</v>
      </c>
      <c r="X64" s="623">
        <v>0</v>
      </c>
      <c r="Y64" s="624">
        <f t="shared" si="0"/>
        <v>503842</v>
      </c>
    </row>
    <row r="65" spans="1:25" ht="31.5" x14ac:dyDescent="0.25">
      <c r="A65" s="620">
        <v>62</v>
      </c>
      <c r="B65" s="356" t="s">
        <v>334</v>
      </c>
      <c r="C65" s="357">
        <v>0</v>
      </c>
      <c r="D65" s="357">
        <v>0</v>
      </c>
      <c r="E65" s="357">
        <v>0</v>
      </c>
      <c r="F65" s="357">
        <v>503842</v>
      </c>
      <c r="G65" s="357">
        <v>0</v>
      </c>
      <c r="H65" s="357">
        <v>0</v>
      </c>
      <c r="I65" s="357">
        <v>0</v>
      </c>
      <c r="J65" s="357">
        <v>0</v>
      </c>
      <c r="K65" s="357">
        <v>0</v>
      </c>
      <c r="L65" s="357">
        <v>0</v>
      </c>
      <c r="M65" s="357">
        <v>0</v>
      </c>
      <c r="N65" s="357">
        <v>0</v>
      </c>
      <c r="O65" s="357">
        <v>0</v>
      </c>
      <c r="P65" s="357">
        <v>0</v>
      </c>
      <c r="Q65" s="357">
        <v>0</v>
      </c>
      <c r="R65" s="357">
        <v>0</v>
      </c>
      <c r="S65" s="357">
        <v>0</v>
      </c>
      <c r="T65" s="357">
        <v>0</v>
      </c>
      <c r="U65" s="357">
        <v>0</v>
      </c>
      <c r="V65" s="357">
        <v>0</v>
      </c>
      <c r="W65" s="357">
        <v>0</v>
      </c>
      <c r="X65" s="623">
        <v>0</v>
      </c>
      <c r="Y65" s="624">
        <f t="shared" si="0"/>
        <v>503842</v>
      </c>
    </row>
    <row r="66" spans="1:25" ht="32.25" thickBot="1" x14ac:dyDescent="0.3">
      <c r="A66" s="626">
        <v>63</v>
      </c>
      <c r="B66" s="358" t="s">
        <v>335</v>
      </c>
      <c r="C66" s="359">
        <v>0</v>
      </c>
      <c r="D66" s="359">
        <v>0</v>
      </c>
      <c r="E66" s="359">
        <v>0</v>
      </c>
      <c r="F66" s="359">
        <v>503842</v>
      </c>
      <c r="G66" s="359">
        <v>0</v>
      </c>
      <c r="H66" s="359">
        <v>0</v>
      </c>
      <c r="I66" s="359">
        <v>0</v>
      </c>
      <c r="J66" s="359">
        <v>0</v>
      </c>
      <c r="K66" s="359">
        <v>0</v>
      </c>
      <c r="L66" s="359">
        <v>0</v>
      </c>
      <c r="M66" s="359">
        <v>0</v>
      </c>
      <c r="N66" s="359">
        <v>0</v>
      </c>
      <c r="O66" s="359">
        <v>0</v>
      </c>
      <c r="P66" s="359">
        <v>0</v>
      </c>
      <c r="Q66" s="359">
        <v>0</v>
      </c>
      <c r="R66" s="359">
        <v>0</v>
      </c>
      <c r="S66" s="359">
        <v>0</v>
      </c>
      <c r="T66" s="359">
        <v>0</v>
      </c>
      <c r="U66" s="359">
        <v>0</v>
      </c>
      <c r="V66" s="359">
        <v>0</v>
      </c>
      <c r="W66" s="359">
        <v>0</v>
      </c>
      <c r="X66" s="625">
        <v>0</v>
      </c>
      <c r="Y66" s="624">
        <f t="shared" si="0"/>
        <v>503842</v>
      </c>
    </row>
    <row r="67" spans="1:25" ht="24" customHeight="1" thickBot="1" x14ac:dyDescent="0.3">
      <c r="A67" s="627">
        <v>64</v>
      </c>
      <c r="B67" s="628" t="s">
        <v>336</v>
      </c>
      <c r="C67" s="370">
        <v>12639426</v>
      </c>
      <c r="D67" s="370">
        <v>2384006</v>
      </c>
      <c r="E67" s="370">
        <v>784423</v>
      </c>
      <c r="F67" s="370">
        <v>585320</v>
      </c>
      <c r="G67" s="370">
        <v>4012851</v>
      </c>
      <c r="H67" s="370">
        <v>729354</v>
      </c>
      <c r="I67" s="370">
        <v>9940186</v>
      </c>
      <c r="J67" s="370">
        <v>3261159</v>
      </c>
      <c r="K67" s="370">
        <v>20182201</v>
      </c>
      <c r="L67" s="370">
        <v>10398003</v>
      </c>
      <c r="M67" s="370">
        <v>932653</v>
      </c>
      <c r="N67" s="370">
        <v>281919</v>
      </c>
      <c r="O67" s="370">
        <v>2410474</v>
      </c>
      <c r="P67" s="370">
        <v>2663609</v>
      </c>
      <c r="Q67" s="370">
        <v>270000</v>
      </c>
      <c r="R67" s="370">
        <v>86813</v>
      </c>
      <c r="S67" s="370">
        <v>70385</v>
      </c>
      <c r="T67" s="370">
        <v>46300</v>
      </c>
      <c r="U67" s="370">
        <v>6156824</v>
      </c>
      <c r="V67" s="370">
        <v>3019648</v>
      </c>
      <c r="W67" s="370">
        <v>3327231</v>
      </c>
      <c r="X67" s="629">
        <v>2402468</v>
      </c>
      <c r="Y67" s="630">
        <f t="shared" si="0"/>
        <v>86585253</v>
      </c>
    </row>
    <row r="68" spans="1:25" ht="14.25" x14ac:dyDescent="0.2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</row>
  </sheetData>
  <mergeCells count="1">
    <mergeCell ref="W1:Y1"/>
  </mergeCells>
  <pageMargins left="0.74803149606299213" right="0.74803149606299213" top="0.98425196850393704" bottom="0.98425196850393704" header="0.51181102362204722" footer="0.51181102362204722"/>
  <pageSetup paperSize="8" scale="34" orientation="landscape" horizontalDpi="300" verticalDpi="300" r:id="rId1"/>
  <headerFooter alignWithMargins="0">
    <oddHeader>&amp;RÉrték típus: Forint</oddHeader>
    <oddFooter>&amp;C&amp;LAdatellenőrző kód: 53-3c-11-80-43-134e207f-445528-1c-728-15-2f64-80-17&amp;R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4B79-3BCC-424F-998E-AA7BCCC50BAC}">
  <dimension ref="A2:O34"/>
  <sheetViews>
    <sheetView view="pageBreakPreview" zoomScaleNormal="100" zoomScaleSheetLayoutView="100" workbookViewId="0">
      <selection activeCell="C3" sqref="C3"/>
    </sheetView>
  </sheetViews>
  <sheetFormatPr defaultRowHeight="12.75" x14ac:dyDescent="0.25"/>
  <cols>
    <col min="1" max="1" width="5.5703125" style="7" customWidth="1"/>
    <col min="2" max="2" width="11.28515625" style="8" customWidth="1"/>
    <col min="3" max="3" width="59.7109375" style="8" customWidth="1"/>
    <col min="4" max="4" width="14.7109375" style="8" customWidth="1"/>
    <col min="5" max="5" width="14" style="8" customWidth="1"/>
    <col min="6" max="6" width="15.28515625" style="7" customWidth="1"/>
    <col min="7" max="7" width="8.42578125" style="7" customWidth="1"/>
    <col min="8" max="8" width="11" style="7" hidden="1" customWidth="1"/>
    <col min="9" max="9" width="7.7109375" style="7" hidden="1" customWidth="1"/>
    <col min="10" max="10" width="1.85546875" style="7" customWidth="1"/>
    <col min="11" max="256" width="9.140625" style="7"/>
    <col min="257" max="257" width="2.28515625" style="7" customWidth="1"/>
    <col min="258" max="258" width="59.7109375" style="7" customWidth="1"/>
    <col min="259" max="259" width="16.140625" style="7" customWidth="1"/>
    <col min="260" max="260" width="15.7109375" style="7" customWidth="1"/>
    <col min="261" max="261" width="14" style="7" customWidth="1"/>
    <col min="262" max="262" width="13.140625" style="7" customWidth="1"/>
    <col min="263" max="263" width="10.85546875" style="7" customWidth="1"/>
    <col min="264" max="265" width="0" style="7" hidden="1" customWidth="1"/>
    <col min="266" max="266" width="1.85546875" style="7" customWidth="1"/>
    <col min="267" max="512" width="9.140625" style="7"/>
    <col min="513" max="513" width="2.28515625" style="7" customWidth="1"/>
    <col min="514" max="514" width="59.7109375" style="7" customWidth="1"/>
    <col min="515" max="515" width="16.140625" style="7" customWidth="1"/>
    <col min="516" max="516" width="15.7109375" style="7" customWidth="1"/>
    <col min="517" max="517" width="14" style="7" customWidth="1"/>
    <col min="518" max="518" width="13.140625" style="7" customWidth="1"/>
    <col min="519" max="519" width="10.85546875" style="7" customWidth="1"/>
    <col min="520" max="521" width="0" style="7" hidden="1" customWidth="1"/>
    <col min="522" max="522" width="1.85546875" style="7" customWidth="1"/>
    <col min="523" max="768" width="9.140625" style="7"/>
    <col min="769" max="769" width="2.28515625" style="7" customWidth="1"/>
    <col min="770" max="770" width="59.7109375" style="7" customWidth="1"/>
    <col min="771" max="771" width="16.140625" style="7" customWidth="1"/>
    <col min="772" max="772" width="15.7109375" style="7" customWidth="1"/>
    <col min="773" max="773" width="14" style="7" customWidth="1"/>
    <col min="774" max="774" width="13.140625" style="7" customWidth="1"/>
    <col min="775" max="775" width="10.85546875" style="7" customWidth="1"/>
    <col min="776" max="777" width="0" style="7" hidden="1" customWidth="1"/>
    <col min="778" max="778" width="1.85546875" style="7" customWidth="1"/>
    <col min="779" max="1024" width="9.140625" style="7"/>
    <col min="1025" max="1025" width="2.28515625" style="7" customWidth="1"/>
    <col min="1026" max="1026" width="59.7109375" style="7" customWidth="1"/>
    <col min="1027" max="1027" width="16.140625" style="7" customWidth="1"/>
    <col min="1028" max="1028" width="15.7109375" style="7" customWidth="1"/>
    <col min="1029" max="1029" width="14" style="7" customWidth="1"/>
    <col min="1030" max="1030" width="13.140625" style="7" customWidth="1"/>
    <col min="1031" max="1031" width="10.85546875" style="7" customWidth="1"/>
    <col min="1032" max="1033" width="0" style="7" hidden="1" customWidth="1"/>
    <col min="1034" max="1034" width="1.85546875" style="7" customWidth="1"/>
    <col min="1035" max="1280" width="9.140625" style="7"/>
    <col min="1281" max="1281" width="2.28515625" style="7" customWidth="1"/>
    <col min="1282" max="1282" width="59.7109375" style="7" customWidth="1"/>
    <col min="1283" max="1283" width="16.140625" style="7" customWidth="1"/>
    <col min="1284" max="1284" width="15.7109375" style="7" customWidth="1"/>
    <col min="1285" max="1285" width="14" style="7" customWidth="1"/>
    <col min="1286" max="1286" width="13.140625" style="7" customWidth="1"/>
    <col min="1287" max="1287" width="10.85546875" style="7" customWidth="1"/>
    <col min="1288" max="1289" width="0" style="7" hidden="1" customWidth="1"/>
    <col min="1290" max="1290" width="1.85546875" style="7" customWidth="1"/>
    <col min="1291" max="1536" width="9.140625" style="7"/>
    <col min="1537" max="1537" width="2.28515625" style="7" customWidth="1"/>
    <col min="1538" max="1538" width="59.7109375" style="7" customWidth="1"/>
    <col min="1539" max="1539" width="16.140625" style="7" customWidth="1"/>
    <col min="1540" max="1540" width="15.7109375" style="7" customWidth="1"/>
    <col min="1541" max="1541" width="14" style="7" customWidth="1"/>
    <col min="1542" max="1542" width="13.140625" style="7" customWidth="1"/>
    <col min="1543" max="1543" width="10.85546875" style="7" customWidth="1"/>
    <col min="1544" max="1545" width="0" style="7" hidden="1" customWidth="1"/>
    <col min="1546" max="1546" width="1.85546875" style="7" customWidth="1"/>
    <col min="1547" max="1792" width="9.140625" style="7"/>
    <col min="1793" max="1793" width="2.28515625" style="7" customWidth="1"/>
    <col min="1794" max="1794" width="59.7109375" style="7" customWidth="1"/>
    <col min="1795" max="1795" width="16.140625" style="7" customWidth="1"/>
    <col min="1796" max="1796" width="15.7109375" style="7" customWidth="1"/>
    <col min="1797" max="1797" width="14" style="7" customWidth="1"/>
    <col min="1798" max="1798" width="13.140625" style="7" customWidth="1"/>
    <col min="1799" max="1799" width="10.85546875" style="7" customWidth="1"/>
    <col min="1800" max="1801" width="0" style="7" hidden="1" customWidth="1"/>
    <col min="1802" max="1802" width="1.85546875" style="7" customWidth="1"/>
    <col min="1803" max="2048" width="9.140625" style="7"/>
    <col min="2049" max="2049" width="2.28515625" style="7" customWidth="1"/>
    <col min="2050" max="2050" width="59.7109375" style="7" customWidth="1"/>
    <col min="2051" max="2051" width="16.140625" style="7" customWidth="1"/>
    <col min="2052" max="2052" width="15.7109375" style="7" customWidth="1"/>
    <col min="2053" max="2053" width="14" style="7" customWidth="1"/>
    <col min="2054" max="2054" width="13.140625" style="7" customWidth="1"/>
    <col min="2055" max="2055" width="10.85546875" style="7" customWidth="1"/>
    <col min="2056" max="2057" width="0" style="7" hidden="1" customWidth="1"/>
    <col min="2058" max="2058" width="1.85546875" style="7" customWidth="1"/>
    <col min="2059" max="2304" width="9.140625" style="7"/>
    <col min="2305" max="2305" width="2.28515625" style="7" customWidth="1"/>
    <col min="2306" max="2306" width="59.7109375" style="7" customWidth="1"/>
    <col min="2307" max="2307" width="16.140625" style="7" customWidth="1"/>
    <col min="2308" max="2308" width="15.7109375" style="7" customWidth="1"/>
    <col min="2309" max="2309" width="14" style="7" customWidth="1"/>
    <col min="2310" max="2310" width="13.140625" style="7" customWidth="1"/>
    <col min="2311" max="2311" width="10.85546875" style="7" customWidth="1"/>
    <col min="2312" max="2313" width="0" style="7" hidden="1" customWidth="1"/>
    <col min="2314" max="2314" width="1.85546875" style="7" customWidth="1"/>
    <col min="2315" max="2560" width="9.140625" style="7"/>
    <col min="2561" max="2561" width="2.28515625" style="7" customWidth="1"/>
    <col min="2562" max="2562" width="59.7109375" style="7" customWidth="1"/>
    <col min="2563" max="2563" width="16.140625" style="7" customWidth="1"/>
    <col min="2564" max="2564" width="15.7109375" style="7" customWidth="1"/>
    <col min="2565" max="2565" width="14" style="7" customWidth="1"/>
    <col min="2566" max="2566" width="13.140625" style="7" customWidth="1"/>
    <col min="2567" max="2567" width="10.85546875" style="7" customWidth="1"/>
    <col min="2568" max="2569" width="0" style="7" hidden="1" customWidth="1"/>
    <col min="2570" max="2570" width="1.85546875" style="7" customWidth="1"/>
    <col min="2571" max="2816" width="9.140625" style="7"/>
    <col min="2817" max="2817" width="2.28515625" style="7" customWidth="1"/>
    <col min="2818" max="2818" width="59.7109375" style="7" customWidth="1"/>
    <col min="2819" max="2819" width="16.140625" style="7" customWidth="1"/>
    <col min="2820" max="2820" width="15.7109375" style="7" customWidth="1"/>
    <col min="2821" max="2821" width="14" style="7" customWidth="1"/>
    <col min="2822" max="2822" width="13.140625" style="7" customWidth="1"/>
    <col min="2823" max="2823" width="10.85546875" style="7" customWidth="1"/>
    <col min="2824" max="2825" width="0" style="7" hidden="1" customWidth="1"/>
    <col min="2826" max="2826" width="1.85546875" style="7" customWidth="1"/>
    <col min="2827" max="3072" width="9.140625" style="7"/>
    <col min="3073" max="3073" width="2.28515625" style="7" customWidth="1"/>
    <col min="3074" max="3074" width="59.7109375" style="7" customWidth="1"/>
    <col min="3075" max="3075" width="16.140625" style="7" customWidth="1"/>
    <col min="3076" max="3076" width="15.7109375" style="7" customWidth="1"/>
    <col min="3077" max="3077" width="14" style="7" customWidth="1"/>
    <col min="3078" max="3078" width="13.140625" style="7" customWidth="1"/>
    <col min="3079" max="3079" width="10.85546875" style="7" customWidth="1"/>
    <col min="3080" max="3081" width="0" style="7" hidden="1" customWidth="1"/>
    <col min="3082" max="3082" width="1.85546875" style="7" customWidth="1"/>
    <col min="3083" max="3328" width="9.140625" style="7"/>
    <col min="3329" max="3329" width="2.28515625" style="7" customWidth="1"/>
    <col min="3330" max="3330" width="59.7109375" style="7" customWidth="1"/>
    <col min="3331" max="3331" width="16.140625" style="7" customWidth="1"/>
    <col min="3332" max="3332" width="15.7109375" style="7" customWidth="1"/>
    <col min="3333" max="3333" width="14" style="7" customWidth="1"/>
    <col min="3334" max="3334" width="13.140625" style="7" customWidth="1"/>
    <col min="3335" max="3335" width="10.85546875" style="7" customWidth="1"/>
    <col min="3336" max="3337" width="0" style="7" hidden="1" customWidth="1"/>
    <col min="3338" max="3338" width="1.85546875" style="7" customWidth="1"/>
    <col min="3339" max="3584" width="9.140625" style="7"/>
    <col min="3585" max="3585" width="2.28515625" style="7" customWidth="1"/>
    <col min="3586" max="3586" width="59.7109375" style="7" customWidth="1"/>
    <col min="3587" max="3587" width="16.140625" style="7" customWidth="1"/>
    <col min="3588" max="3588" width="15.7109375" style="7" customWidth="1"/>
    <col min="3589" max="3589" width="14" style="7" customWidth="1"/>
    <col min="3590" max="3590" width="13.140625" style="7" customWidth="1"/>
    <col min="3591" max="3591" width="10.85546875" style="7" customWidth="1"/>
    <col min="3592" max="3593" width="0" style="7" hidden="1" customWidth="1"/>
    <col min="3594" max="3594" width="1.85546875" style="7" customWidth="1"/>
    <col min="3595" max="3840" width="9.140625" style="7"/>
    <col min="3841" max="3841" width="2.28515625" style="7" customWidth="1"/>
    <col min="3842" max="3842" width="59.7109375" style="7" customWidth="1"/>
    <col min="3843" max="3843" width="16.140625" style="7" customWidth="1"/>
    <col min="3844" max="3844" width="15.7109375" style="7" customWidth="1"/>
    <col min="3845" max="3845" width="14" style="7" customWidth="1"/>
    <col min="3846" max="3846" width="13.140625" style="7" customWidth="1"/>
    <col min="3847" max="3847" width="10.85546875" style="7" customWidth="1"/>
    <col min="3848" max="3849" width="0" style="7" hidden="1" customWidth="1"/>
    <col min="3850" max="3850" width="1.85546875" style="7" customWidth="1"/>
    <col min="3851" max="4096" width="9.140625" style="7"/>
    <col min="4097" max="4097" width="2.28515625" style="7" customWidth="1"/>
    <col min="4098" max="4098" width="59.7109375" style="7" customWidth="1"/>
    <col min="4099" max="4099" width="16.140625" style="7" customWidth="1"/>
    <col min="4100" max="4100" width="15.7109375" style="7" customWidth="1"/>
    <col min="4101" max="4101" width="14" style="7" customWidth="1"/>
    <col min="4102" max="4102" width="13.140625" style="7" customWidth="1"/>
    <col min="4103" max="4103" width="10.85546875" style="7" customWidth="1"/>
    <col min="4104" max="4105" width="0" style="7" hidden="1" customWidth="1"/>
    <col min="4106" max="4106" width="1.85546875" style="7" customWidth="1"/>
    <col min="4107" max="4352" width="9.140625" style="7"/>
    <col min="4353" max="4353" width="2.28515625" style="7" customWidth="1"/>
    <col min="4354" max="4354" width="59.7109375" style="7" customWidth="1"/>
    <col min="4355" max="4355" width="16.140625" style="7" customWidth="1"/>
    <col min="4356" max="4356" width="15.7109375" style="7" customWidth="1"/>
    <col min="4357" max="4357" width="14" style="7" customWidth="1"/>
    <col min="4358" max="4358" width="13.140625" style="7" customWidth="1"/>
    <col min="4359" max="4359" width="10.85546875" style="7" customWidth="1"/>
    <col min="4360" max="4361" width="0" style="7" hidden="1" customWidth="1"/>
    <col min="4362" max="4362" width="1.85546875" style="7" customWidth="1"/>
    <col min="4363" max="4608" width="9.140625" style="7"/>
    <col min="4609" max="4609" width="2.28515625" style="7" customWidth="1"/>
    <col min="4610" max="4610" width="59.7109375" style="7" customWidth="1"/>
    <col min="4611" max="4611" width="16.140625" style="7" customWidth="1"/>
    <col min="4612" max="4612" width="15.7109375" style="7" customWidth="1"/>
    <col min="4613" max="4613" width="14" style="7" customWidth="1"/>
    <col min="4614" max="4614" width="13.140625" style="7" customWidth="1"/>
    <col min="4615" max="4615" width="10.85546875" style="7" customWidth="1"/>
    <col min="4616" max="4617" width="0" style="7" hidden="1" customWidth="1"/>
    <col min="4618" max="4618" width="1.85546875" style="7" customWidth="1"/>
    <col min="4619" max="4864" width="9.140625" style="7"/>
    <col min="4865" max="4865" width="2.28515625" style="7" customWidth="1"/>
    <col min="4866" max="4866" width="59.7109375" style="7" customWidth="1"/>
    <col min="4867" max="4867" width="16.140625" style="7" customWidth="1"/>
    <col min="4868" max="4868" width="15.7109375" style="7" customWidth="1"/>
    <col min="4869" max="4869" width="14" style="7" customWidth="1"/>
    <col min="4870" max="4870" width="13.140625" style="7" customWidth="1"/>
    <col min="4871" max="4871" width="10.85546875" style="7" customWidth="1"/>
    <col min="4872" max="4873" width="0" style="7" hidden="1" customWidth="1"/>
    <col min="4874" max="4874" width="1.85546875" style="7" customWidth="1"/>
    <col min="4875" max="5120" width="9.140625" style="7"/>
    <col min="5121" max="5121" width="2.28515625" style="7" customWidth="1"/>
    <col min="5122" max="5122" width="59.7109375" style="7" customWidth="1"/>
    <col min="5123" max="5123" width="16.140625" style="7" customWidth="1"/>
    <col min="5124" max="5124" width="15.7109375" style="7" customWidth="1"/>
    <col min="5125" max="5125" width="14" style="7" customWidth="1"/>
    <col min="5126" max="5126" width="13.140625" style="7" customWidth="1"/>
    <col min="5127" max="5127" width="10.85546875" style="7" customWidth="1"/>
    <col min="5128" max="5129" width="0" style="7" hidden="1" customWidth="1"/>
    <col min="5130" max="5130" width="1.85546875" style="7" customWidth="1"/>
    <col min="5131" max="5376" width="9.140625" style="7"/>
    <col min="5377" max="5377" width="2.28515625" style="7" customWidth="1"/>
    <col min="5378" max="5378" width="59.7109375" style="7" customWidth="1"/>
    <col min="5379" max="5379" width="16.140625" style="7" customWidth="1"/>
    <col min="5380" max="5380" width="15.7109375" style="7" customWidth="1"/>
    <col min="5381" max="5381" width="14" style="7" customWidth="1"/>
    <col min="5382" max="5382" width="13.140625" style="7" customWidth="1"/>
    <col min="5383" max="5383" width="10.85546875" style="7" customWidth="1"/>
    <col min="5384" max="5385" width="0" style="7" hidden="1" customWidth="1"/>
    <col min="5386" max="5386" width="1.85546875" style="7" customWidth="1"/>
    <col min="5387" max="5632" width="9.140625" style="7"/>
    <col min="5633" max="5633" width="2.28515625" style="7" customWidth="1"/>
    <col min="5634" max="5634" width="59.7109375" style="7" customWidth="1"/>
    <col min="5635" max="5635" width="16.140625" style="7" customWidth="1"/>
    <col min="5636" max="5636" width="15.7109375" style="7" customWidth="1"/>
    <col min="5637" max="5637" width="14" style="7" customWidth="1"/>
    <col min="5638" max="5638" width="13.140625" style="7" customWidth="1"/>
    <col min="5639" max="5639" width="10.85546875" style="7" customWidth="1"/>
    <col min="5640" max="5641" width="0" style="7" hidden="1" customWidth="1"/>
    <col min="5642" max="5642" width="1.85546875" style="7" customWidth="1"/>
    <col min="5643" max="5888" width="9.140625" style="7"/>
    <col min="5889" max="5889" width="2.28515625" style="7" customWidth="1"/>
    <col min="5890" max="5890" width="59.7109375" style="7" customWidth="1"/>
    <col min="5891" max="5891" width="16.140625" style="7" customWidth="1"/>
    <col min="5892" max="5892" width="15.7109375" style="7" customWidth="1"/>
    <col min="5893" max="5893" width="14" style="7" customWidth="1"/>
    <col min="5894" max="5894" width="13.140625" style="7" customWidth="1"/>
    <col min="5895" max="5895" width="10.85546875" style="7" customWidth="1"/>
    <col min="5896" max="5897" width="0" style="7" hidden="1" customWidth="1"/>
    <col min="5898" max="5898" width="1.85546875" style="7" customWidth="1"/>
    <col min="5899" max="6144" width="9.140625" style="7"/>
    <col min="6145" max="6145" width="2.28515625" style="7" customWidth="1"/>
    <col min="6146" max="6146" width="59.7109375" style="7" customWidth="1"/>
    <col min="6147" max="6147" width="16.140625" style="7" customWidth="1"/>
    <col min="6148" max="6148" width="15.7109375" style="7" customWidth="1"/>
    <col min="6149" max="6149" width="14" style="7" customWidth="1"/>
    <col min="6150" max="6150" width="13.140625" style="7" customWidth="1"/>
    <col min="6151" max="6151" width="10.85546875" style="7" customWidth="1"/>
    <col min="6152" max="6153" width="0" style="7" hidden="1" customWidth="1"/>
    <col min="6154" max="6154" width="1.85546875" style="7" customWidth="1"/>
    <col min="6155" max="6400" width="9.140625" style="7"/>
    <col min="6401" max="6401" width="2.28515625" style="7" customWidth="1"/>
    <col min="6402" max="6402" width="59.7109375" style="7" customWidth="1"/>
    <col min="6403" max="6403" width="16.140625" style="7" customWidth="1"/>
    <col min="6404" max="6404" width="15.7109375" style="7" customWidth="1"/>
    <col min="6405" max="6405" width="14" style="7" customWidth="1"/>
    <col min="6406" max="6406" width="13.140625" style="7" customWidth="1"/>
    <col min="6407" max="6407" width="10.85546875" style="7" customWidth="1"/>
    <col min="6408" max="6409" width="0" style="7" hidden="1" customWidth="1"/>
    <col min="6410" max="6410" width="1.85546875" style="7" customWidth="1"/>
    <col min="6411" max="6656" width="9.140625" style="7"/>
    <col min="6657" max="6657" width="2.28515625" style="7" customWidth="1"/>
    <col min="6658" max="6658" width="59.7109375" style="7" customWidth="1"/>
    <col min="6659" max="6659" width="16.140625" style="7" customWidth="1"/>
    <col min="6660" max="6660" width="15.7109375" style="7" customWidth="1"/>
    <col min="6661" max="6661" width="14" style="7" customWidth="1"/>
    <col min="6662" max="6662" width="13.140625" style="7" customWidth="1"/>
    <col min="6663" max="6663" width="10.85546875" style="7" customWidth="1"/>
    <col min="6664" max="6665" width="0" style="7" hidden="1" customWidth="1"/>
    <col min="6666" max="6666" width="1.85546875" style="7" customWidth="1"/>
    <col min="6667" max="6912" width="9.140625" style="7"/>
    <col min="6913" max="6913" width="2.28515625" style="7" customWidth="1"/>
    <col min="6914" max="6914" width="59.7109375" style="7" customWidth="1"/>
    <col min="6915" max="6915" width="16.140625" style="7" customWidth="1"/>
    <col min="6916" max="6916" width="15.7109375" style="7" customWidth="1"/>
    <col min="6917" max="6917" width="14" style="7" customWidth="1"/>
    <col min="6918" max="6918" width="13.140625" style="7" customWidth="1"/>
    <col min="6919" max="6919" width="10.85546875" style="7" customWidth="1"/>
    <col min="6920" max="6921" width="0" style="7" hidden="1" customWidth="1"/>
    <col min="6922" max="6922" width="1.85546875" style="7" customWidth="1"/>
    <col min="6923" max="7168" width="9.140625" style="7"/>
    <col min="7169" max="7169" width="2.28515625" style="7" customWidth="1"/>
    <col min="7170" max="7170" width="59.7109375" style="7" customWidth="1"/>
    <col min="7171" max="7171" width="16.140625" style="7" customWidth="1"/>
    <col min="7172" max="7172" width="15.7109375" style="7" customWidth="1"/>
    <col min="7173" max="7173" width="14" style="7" customWidth="1"/>
    <col min="7174" max="7174" width="13.140625" style="7" customWidth="1"/>
    <col min="7175" max="7175" width="10.85546875" style="7" customWidth="1"/>
    <col min="7176" max="7177" width="0" style="7" hidden="1" customWidth="1"/>
    <col min="7178" max="7178" width="1.85546875" style="7" customWidth="1"/>
    <col min="7179" max="7424" width="9.140625" style="7"/>
    <col min="7425" max="7425" width="2.28515625" style="7" customWidth="1"/>
    <col min="7426" max="7426" width="59.7109375" style="7" customWidth="1"/>
    <col min="7427" max="7427" width="16.140625" style="7" customWidth="1"/>
    <col min="7428" max="7428" width="15.7109375" style="7" customWidth="1"/>
    <col min="7429" max="7429" width="14" style="7" customWidth="1"/>
    <col min="7430" max="7430" width="13.140625" style="7" customWidth="1"/>
    <col min="7431" max="7431" width="10.85546875" style="7" customWidth="1"/>
    <col min="7432" max="7433" width="0" style="7" hidden="1" customWidth="1"/>
    <col min="7434" max="7434" width="1.85546875" style="7" customWidth="1"/>
    <col min="7435" max="7680" width="9.140625" style="7"/>
    <col min="7681" max="7681" width="2.28515625" style="7" customWidth="1"/>
    <col min="7682" max="7682" width="59.7109375" style="7" customWidth="1"/>
    <col min="7683" max="7683" width="16.140625" style="7" customWidth="1"/>
    <col min="7684" max="7684" width="15.7109375" style="7" customWidth="1"/>
    <col min="7685" max="7685" width="14" style="7" customWidth="1"/>
    <col min="7686" max="7686" width="13.140625" style="7" customWidth="1"/>
    <col min="7687" max="7687" width="10.85546875" style="7" customWidth="1"/>
    <col min="7688" max="7689" width="0" style="7" hidden="1" customWidth="1"/>
    <col min="7690" max="7690" width="1.85546875" style="7" customWidth="1"/>
    <col min="7691" max="7936" width="9.140625" style="7"/>
    <col min="7937" max="7937" width="2.28515625" style="7" customWidth="1"/>
    <col min="7938" max="7938" width="59.7109375" style="7" customWidth="1"/>
    <col min="7939" max="7939" width="16.140625" style="7" customWidth="1"/>
    <col min="7940" max="7940" width="15.7109375" style="7" customWidth="1"/>
    <col min="7941" max="7941" width="14" style="7" customWidth="1"/>
    <col min="7942" max="7942" width="13.140625" style="7" customWidth="1"/>
    <col min="7943" max="7943" width="10.85546875" style="7" customWidth="1"/>
    <col min="7944" max="7945" width="0" style="7" hidden="1" customWidth="1"/>
    <col min="7946" max="7946" width="1.85546875" style="7" customWidth="1"/>
    <col min="7947" max="8192" width="9.140625" style="7"/>
    <col min="8193" max="8193" width="2.28515625" style="7" customWidth="1"/>
    <col min="8194" max="8194" width="59.7109375" style="7" customWidth="1"/>
    <col min="8195" max="8195" width="16.140625" style="7" customWidth="1"/>
    <col min="8196" max="8196" width="15.7109375" style="7" customWidth="1"/>
    <col min="8197" max="8197" width="14" style="7" customWidth="1"/>
    <col min="8198" max="8198" width="13.140625" style="7" customWidth="1"/>
    <col min="8199" max="8199" width="10.85546875" style="7" customWidth="1"/>
    <col min="8200" max="8201" width="0" style="7" hidden="1" customWidth="1"/>
    <col min="8202" max="8202" width="1.85546875" style="7" customWidth="1"/>
    <col min="8203" max="8448" width="9.140625" style="7"/>
    <col min="8449" max="8449" width="2.28515625" style="7" customWidth="1"/>
    <col min="8450" max="8450" width="59.7109375" style="7" customWidth="1"/>
    <col min="8451" max="8451" width="16.140625" style="7" customWidth="1"/>
    <col min="8452" max="8452" width="15.7109375" style="7" customWidth="1"/>
    <col min="8453" max="8453" width="14" style="7" customWidth="1"/>
    <col min="8454" max="8454" width="13.140625" style="7" customWidth="1"/>
    <col min="8455" max="8455" width="10.85546875" style="7" customWidth="1"/>
    <col min="8456" max="8457" width="0" style="7" hidden="1" customWidth="1"/>
    <col min="8458" max="8458" width="1.85546875" style="7" customWidth="1"/>
    <col min="8459" max="8704" width="9.140625" style="7"/>
    <col min="8705" max="8705" width="2.28515625" style="7" customWidth="1"/>
    <col min="8706" max="8706" width="59.7109375" style="7" customWidth="1"/>
    <col min="8707" max="8707" width="16.140625" style="7" customWidth="1"/>
    <col min="8708" max="8708" width="15.7109375" style="7" customWidth="1"/>
    <col min="8709" max="8709" width="14" style="7" customWidth="1"/>
    <col min="8710" max="8710" width="13.140625" style="7" customWidth="1"/>
    <col min="8711" max="8711" width="10.85546875" style="7" customWidth="1"/>
    <col min="8712" max="8713" width="0" style="7" hidden="1" customWidth="1"/>
    <col min="8714" max="8714" width="1.85546875" style="7" customWidth="1"/>
    <col min="8715" max="8960" width="9.140625" style="7"/>
    <col min="8961" max="8961" width="2.28515625" style="7" customWidth="1"/>
    <col min="8962" max="8962" width="59.7109375" style="7" customWidth="1"/>
    <col min="8963" max="8963" width="16.140625" style="7" customWidth="1"/>
    <col min="8964" max="8964" width="15.7109375" style="7" customWidth="1"/>
    <col min="8965" max="8965" width="14" style="7" customWidth="1"/>
    <col min="8966" max="8966" width="13.140625" style="7" customWidth="1"/>
    <col min="8967" max="8967" width="10.85546875" style="7" customWidth="1"/>
    <col min="8968" max="8969" width="0" style="7" hidden="1" customWidth="1"/>
    <col min="8970" max="8970" width="1.85546875" style="7" customWidth="1"/>
    <col min="8971" max="9216" width="9.140625" style="7"/>
    <col min="9217" max="9217" width="2.28515625" style="7" customWidth="1"/>
    <col min="9218" max="9218" width="59.7109375" style="7" customWidth="1"/>
    <col min="9219" max="9219" width="16.140625" style="7" customWidth="1"/>
    <col min="9220" max="9220" width="15.7109375" style="7" customWidth="1"/>
    <col min="9221" max="9221" width="14" style="7" customWidth="1"/>
    <col min="9222" max="9222" width="13.140625" style="7" customWidth="1"/>
    <col min="9223" max="9223" width="10.85546875" style="7" customWidth="1"/>
    <col min="9224" max="9225" width="0" style="7" hidden="1" customWidth="1"/>
    <col min="9226" max="9226" width="1.85546875" style="7" customWidth="1"/>
    <col min="9227" max="9472" width="9.140625" style="7"/>
    <col min="9473" max="9473" width="2.28515625" style="7" customWidth="1"/>
    <col min="9474" max="9474" width="59.7109375" style="7" customWidth="1"/>
    <col min="9475" max="9475" width="16.140625" style="7" customWidth="1"/>
    <col min="9476" max="9476" width="15.7109375" style="7" customWidth="1"/>
    <col min="9477" max="9477" width="14" style="7" customWidth="1"/>
    <col min="9478" max="9478" width="13.140625" style="7" customWidth="1"/>
    <col min="9479" max="9479" width="10.85546875" style="7" customWidth="1"/>
    <col min="9480" max="9481" width="0" style="7" hidden="1" customWidth="1"/>
    <col min="9482" max="9482" width="1.85546875" style="7" customWidth="1"/>
    <col min="9483" max="9728" width="9.140625" style="7"/>
    <col min="9729" max="9729" width="2.28515625" style="7" customWidth="1"/>
    <col min="9730" max="9730" width="59.7109375" style="7" customWidth="1"/>
    <col min="9731" max="9731" width="16.140625" style="7" customWidth="1"/>
    <col min="9732" max="9732" width="15.7109375" style="7" customWidth="1"/>
    <col min="9733" max="9733" width="14" style="7" customWidth="1"/>
    <col min="9734" max="9734" width="13.140625" style="7" customWidth="1"/>
    <col min="9735" max="9735" width="10.85546875" style="7" customWidth="1"/>
    <col min="9736" max="9737" width="0" style="7" hidden="1" customWidth="1"/>
    <col min="9738" max="9738" width="1.85546875" style="7" customWidth="1"/>
    <col min="9739" max="9984" width="9.140625" style="7"/>
    <col min="9985" max="9985" width="2.28515625" style="7" customWidth="1"/>
    <col min="9986" max="9986" width="59.7109375" style="7" customWidth="1"/>
    <col min="9987" max="9987" width="16.140625" style="7" customWidth="1"/>
    <col min="9988" max="9988" width="15.7109375" style="7" customWidth="1"/>
    <col min="9989" max="9989" width="14" style="7" customWidth="1"/>
    <col min="9990" max="9990" width="13.140625" style="7" customWidth="1"/>
    <col min="9991" max="9991" width="10.85546875" style="7" customWidth="1"/>
    <col min="9992" max="9993" width="0" style="7" hidden="1" customWidth="1"/>
    <col min="9994" max="9994" width="1.85546875" style="7" customWidth="1"/>
    <col min="9995" max="10240" width="9.140625" style="7"/>
    <col min="10241" max="10241" width="2.28515625" style="7" customWidth="1"/>
    <col min="10242" max="10242" width="59.7109375" style="7" customWidth="1"/>
    <col min="10243" max="10243" width="16.140625" style="7" customWidth="1"/>
    <col min="10244" max="10244" width="15.7109375" style="7" customWidth="1"/>
    <col min="10245" max="10245" width="14" style="7" customWidth="1"/>
    <col min="10246" max="10246" width="13.140625" style="7" customWidth="1"/>
    <col min="10247" max="10247" width="10.85546875" style="7" customWidth="1"/>
    <col min="10248" max="10249" width="0" style="7" hidden="1" customWidth="1"/>
    <col min="10250" max="10250" width="1.85546875" style="7" customWidth="1"/>
    <col min="10251" max="10496" width="9.140625" style="7"/>
    <col min="10497" max="10497" width="2.28515625" style="7" customWidth="1"/>
    <col min="10498" max="10498" width="59.7109375" style="7" customWidth="1"/>
    <col min="10499" max="10499" width="16.140625" style="7" customWidth="1"/>
    <col min="10500" max="10500" width="15.7109375" style="7" customWidth="1"/>
    <col min="10501" max="10501" width="14" style="7" customWidth="1"/>
    <col min="10502" max="10502" width="13.140625" style="7" customWidth="1"/>
    <col min="10503" max="10503" width="10.85546875" style="7" customWidth="1"/>
    <col min="10504" max="10505" width="0" style="7" hidden="1" customWidth="1"/>
    <col min="10506" max="10506" width="1.85546875" style="7" customWidth="1"/>
    <col min="10507" max="10752" width="9.140625" style="7"/>
    <col min="10753" max="10753" width="2.28515625" style="7" customWidth="1"/>
    <col min="10754" max="10754" width="59.7109375" style="7" customWidth="1"/>
    <col min="10755" max="10755" width="16.140625" style="7" customWidth="1"/>
    <col min="10756" max="10756" width="15.7109375" style="7" customWidth="1"/>
    <col min="10757" max="10757" width="14" style="7" customWidth="1"/>
    <col min="10758" max="10758" width="13.140625" style="7" customWidth="1"/>
    <col min="10759" max="10759" width="10.85546875" style="7" customWidth="1"/>
    <col min="10760" max="10761" width="0" style="7" hidden="1" customWidth="1"/>
    <col min="10762" max="10762" width="1.85546875" style="7" customWidth="1"/>
    <col min="10763" max="11008" width="9.140625" style="7"/>
    <col min="11009" max="11009" width="2.28515625" style="7" customWidth="1"/>
    <col min="11010" max="11010" width="59.7109375" style="7" customWidth="1"/>
    <col min="11011" max="11011" width="16.140625" style="7" customWidth="1"/>
    <col min="11012" max="11012" width="15.7109375" style="7" customWidth="1"/>
    <col min="11013" max="11013" width="14" style="7" customWidth="1"/>
    <col min="11014" max="11014" width="13.140625" style="7" customWidth="1"/>
    <col min="11015" max="11015" width="10.85546875" style="7" customWidth="1"/>
    <col min="11016" max="11017" width="0" style="7" hidden="1" customWidth="1"/>
    <col min="11018" max="11018" width="1.85546875" style="7" customWidth="1"/>
    <col min="11019" max="11264" width="9.140625" style="7"/>
    <col min="11265" max="11265" width="2.28515625" style="7" customWidth="1"/>
    <col min="11266" max="11266" width="59.7109375" style="7" customWidth="1"/>
    <col min="11267" max="11267" width="16.140625" style="7" customWidth="1"/>
    <col min="11268" max="11268" width="15.7109375" style="7" customWidth="1"/>
    <col min="11269" max="11269" width="14" style="7" customWidth="1"/>
    <col min="11270" max="11270" width="13.140625" style="7" customWidth="1"/>
    <col min="11271" max="11271" width="10.85546875" style="7" customWidth="1"/>
    <col min="11272" max="11273" width="0" style="7" hidden="1" customWidth="1"/>
    <col min="11274" max="11274" width="1.85546875" style="7" customWidth="1"/>
    <col min="11275" max="11520" width="9.140625" style="7"/>
    <col min="11521" max="11521" width="2.28515625" style="7" customWidth="1"/>
    <col min="11522" max="11522" width="59.7109375" style="7" customWidth="1"/>
    <col min="11523" max="11523" width="16.140625" style="7" customWidth="1"/>
    <col min="11524" max="11524" width="15.7109375" style="7" customWidth="1"/>
    <col min="11525" max="11525" width="14" style="7" customWidth="1"/>
    <col min="11526" max="11526" width="13.140625" style="7" customWidth="1"/>
    <col min="11527" max="11527" width="10.85546875" style="7" customWidth="1"/>
    <col min="11528" max="11529" width="0" style="7" hidden="1" customWidth="1"/>
    <col min="11530" max="11530" width="1.85546875" style="7" customWidth="1"/>
    <col min="11531" max="11776" width="9.140625" style="7"/>
    <col min="11777" max="11777" width="2.28515625" style="7" customWidth="1"/>
    <col min="11778" max="11778" width="59.7109375" style="7" customWidth="1"/>
    <col min="11779" max="11779" width="16.140625" style="7" customWidth="1"/>
    <col min="11780" max="11780" width="15.7109375" style="7" customWidth="1"/>
    <col min="11781" max="11781" width="14" style="7" customWidth="1"/>
    <col min="11782" max="11782" width="13.140625" style="7" customWidth="1"/>
    <col min="11783" max="11783" width="10.85546875" style="7" customWidth="1"/>
    <col min="11784" max="11785" width="0" style="7" hidden="1" customWidth="1"/>
    <col min="11786" max="11786" width="1.85546875" style="7" customWidth="1"/>
    <col min="11787" max="12032" width="9.140625" style="7"/>
    <col min="12033" max="12033" width="2.28515625" style="7" customWidth="1"/>
    <col min="12034" max="12034" width="59.7109375" style="7" customWidth="1"/>
    <col min="12035" max="12035" width="16.140625" style="7" customWidth="1"/>
    <col min="12036" max="12036" width="15.7109375" style="7" customWidth="1"/>
    <col min="12037" max="12037" width="14" style="7" customWidth="1"/>
    <col min="12038" max="12038" width="13.140625" style="7" customWidth="1"/>
    <col min="12039" max="12039" width="10.85546875" style="7" customWidth="1"/>
    <col min="12040" max="12041" width="0" style="7" hidden="1" customWidth="1"/>
    <col min="12042" max="12042" width="1.85546875" style="7" customWidth="1"/>
    <col min="12043" max="12288" width="9.140625" style="7"/>
    <col min="12289" max="12289" width="2.28515625" style="7" customWidth="1"/>
    <col min="12290" max="12290" width="59.7109375" style="7" customWidth="1"/>
    <col min="12291" max="12291" width="16.140625" style="7" customWidth="1"/>
    <col min="12292" max="12292" width="15.7109375" style="7" customWidth="1"/>
    <col min="12293" max="12293" width="14" style="7" customWidth="1"/>
    <col min="12294" max="12294" width="13.140625" style="7" customWidth="1"/>
    <col min="12295" max="12295" width="10.85546875" style="7" customWidth="1"/>
    <col min="12296" max="12297" width="0" style="7" hidden="1" customWidth="1"/>
    <col min="12298" max="12298" width="1.85546875" style="7" customWidth="1"/>
    <col min="12299" max="12544" width="9.140625" style="7"/>
    <col min="12545" max="12545" width="2.28515625" style="7" customWidth="1"/>
    <col min="12546" max="12546" width="59.7109375" style="7" customWidth="1"/>
    <col min="12547" max="12547" width="16.140625" style="7" customWidth="1"/>
    <col min="12548" max="12548" width="15.7109375" style="7" customWidth="1"/>
    <col min="12549" max="12549" width="14" style="7" customWidth="1"/>
    <col min="12550" max="12550" width="13.140625" style="7" customWidth="1"/>
    <col min="12551" max="12551" width="10.85546875" style="7" customWidth="1"/>
    <col min="12552" max="12553" width="0" style="7" hidden="1" customWidth="1"/>
    <col min="12554" max="12554" width="1.85546875" style="7" customWidth="1"/>
    <col min="12555" max="12800" width="9.140625" style="7"/>
    <col min="12801" max="12801" width="2.28515625" style="7" customWidth="1"/>
    <col min="12802" max="12802" width="59.7109375" style="7" customWidth="1"/>
    <col min="12803" max="12803" width="16.140625" style="7" customWidth="1"/>
    <col min="12804" max="12804" width="15.7109375" style="7" customWidth="1"/>
    <col min="12805" max="12805" width="14" style="7" customWidth="1"/>
    <col min="12806" max="12806" width="13.140625" style="7" customWidth="1"/>
    <col min="12807" max="12807" width="10.85546875" style="7" customWidth="1"/>
    <col min="12808" max="12809" width="0" style="7" hidden="1" customWidth="1"/>
    <col min="12810" max="12810" width="1.85546875" style="7" customWidth="1"/>
    <col min="12811" max="13056" width="9.140625" style="7"/>
    <col min="13057" max="13057" width="2.28515625" style="7" customWidth="1"/>
    <col min="13058" max="13058" width="59.7109375" style="7" customWidth="1"/>
    <col min="13059" max="13059" width="16.140625" style="7" customWidth="1"/>
    <col min="13060" max="13060" width="15.7109375" style="7" customWidth="1"/>
    <col min="13061" max="13061" width="14" style="7" customWidth="1"/>
    <col min="13062" max="13062" width="13.140625" style="7" customWidth="1"/>
    <col min="13063" max="13063" width="10.85546875" style="7" customWidth="1"/>
    <col min="13064" max="13065" width="0" style="7" hidden="1" customWidth="1"/>
    <col min="13066" max="13066" width="1.85546875" style="7" customWidth="1"/>
    <col min="13067" max="13312" width="9.140625" style="7"/>
    <col min="13313" max="13313" width="2.28515625" style="7" customWidth="1"/>
    <col min="13314" max="13314" width="59.7109375" style="7" customWidth="1"/>
    <col min="13315" max="13315" width="16.140625" style="7" customWidth="1"/>
    <col min="13316" max="13316" width="15.7109375" style="7" customWidth="1"/>
    <col min="13317" max="13317" width="14" style="7" customWidth="1"/>
    <col min="13318" max="13318" width="13.140625" style="7" customWidth="1"/>
    <col min="13319" max="13319" width="10.85546875" style="7" customWidth="1"/>
    <col min="13320" max="13321" width="0" style="7" hidden="1" customWidth="1"/>
    <col min="13322" max="13322" width="1.85546875" style="7" customWidth="1"/>
    <col min="13323" max="13568" width="9.140625" style="7"/>
    <col min="13569" max="13569" width="2.28515625" style="7" customWidth="1"/>
    <col min="13570" max="13570" width="59.7109375" style="7" customWidth="1"/>
    <col min="13571" max="13571" width="16.140625" style="7" customWidth="1"/>
    <col min="13572" max="13572" width="15.7109375" style="7" customWidth="1"/>
    <col min="13573" max="13573" width="14" style="7" customWidth="1"/>
    <col min="13574" max="13574" width="13.140625" style="7" customWidth="1"/>
    <col min="13575" max="13575" width="10.85546875" style="7" customWidth="1"/>
    <col min="13576" max="13577" width="0" style="7" hidden="1" customWidth="1"/>
    <col min="13578" max="13578" width="1.85546875" style="7" customWidth="1"/>
    <col min="13579" max="13824" width="9.140625" style="7"/>
    <col min="13825" max="13825" width="2.28515625" style="7" customWidth="1"/>
    <col min="13826" max="13826" width="59.7109375" style="7" customWidth="1"/>
    <col min="13827" max="13827" width="16.140625" style="7" customWidth="1"/>
    <col min="13828" max="13828" width="15.7109375" style="7" customWidth="1"/>
    <col min="13829" max="13829" width="14" style="7" customWidth="1"/>
    <col min="13830" max="13830" width="13.140625" style="7" customWidth="1"/>
    <col min="13831" max="13831" width="10.85546875" style="7" customWidth="1"/>
    <col min="13832" max="13833" width="0" style="7" hidden="1" customWidth="1"/>
    <col min="13834" max="13834" width="1.85546875" style="7" customWidth="1"/>
    <col min="13835" max="14080" width="9.140625" style="7"/>
    <col min="14081" max="14081" width="2.28515625" style="7" customWidth="1"/>
    <col min="14082" max="14082" width="59.7109375" style="7" customWidth="1"/>
    <col min="14083" max="14083" width="16.140625" style="7" customWidth="1"/>
    <col min="14084" max="14084" width="15.7109375" style="7" customWidth="1"/>
    <col min="14085" max="14085" width="14" style="7" customWidth="1"/>
    <col min="14086" max="14086" width="13.140625" style="7" customWidth="1"/>
    <col min="14087" max="14087" width="10.85546875" style="7" customWidth="1"/>
    <col min="14088" max="14089" width="0" style="7" hidden="1" customWidth="1"/>
    <col min="14090" max="14090" width="1.85546875" style="7" customWidth="1"/>
    <col min="14091" max="14336" width="9.140625" style="7"/>
    <col min="14337" max="14337" width="2.28515625" style="7" customWidth="1"/>
    <col min="14338" max="14338" width="59.7109375" style="7" customWidth="1"/>
    <col min="14339" max="14339" width="16.140625" style="7" customWidth="1"/>
    <col min="14340" max="14340" width="15.7109375" style="7" customWidth="1"/>
    <col min="14341" max="14341" width="14" style="7" customWidth="1"/>
    <col min="14342" max="14342" width="13.140625" style="7" customWidth="1"/>
    <col min="14343" max="14343" width="10.85546875" style="7" customWidth="1"/>
    <col min="14344" max="14345" width="0" style="7" hidden="1" customWidth="1"/>
    <col min="14346" max="14346" width="1.85546875" style="7" customWidth="1"/>
    <col min="14347" max="14592" width="9.140625" style="7"/>
    <col min="14593" max="14593" width="2.28515625" style="7" customWidth="1"/>
    <col min="14594" max="14594" width="59.7109375" style="7" customWidth="1"/>
    <col min="14595" max="14595" width="16.140625" style="7" customWidth="1"/>
    <col min="14596" max="14596" width="15.7109375" style="7" customWidth="1"/>
    <col min="14597" max="14597" width="14" style="7" customWidth="1"/>
    <col min="14598" max="14598" width="13.140625" style="7" customWidth="1"/>
    <col min="14599" max="14599" width="10.85546875" style="7" customWidth="1"/>
    <col min="14600" max="14601" width="0" style="7" hidden="1" customWidth="1"/>
    <col min="14602" max="14602" width="1.85546875" style="7" customWidth="1"/>
    <col min="14603" max="14848" width="9.140625" style="7"/>
    <col min="14849" max="14849" width="2.28515625" style="7" customWidth="1"/>
    <col min="14850" max="14850" width="59.7109375" style="7" customWidth="1"/>
    <col min="14851" max="14851" width="16.140625" style="7" customWidth="1"/>
    <col min="14852" max="14852" width="15.7109375" style="7" customWidth="1"/>
    <col min="14853" max="14853" width="14" style="7" customWidth="1"/>
    <col min="14854" max="14854" width="13.140625" style="7" customWidth="1"/>
    <col min="14855" max="14855" width="10.85546875" style="7" customWidth="1"/>
    <col min="14856" max="14857" width="0" style="7" hidden="1" customWidth="1"/>
    <col min="14858" max="14858" width="1.85546875" style="7" customWidth="1"/>
    <col min="14859" max="15104" width="9.140625" style="7"/>
    <col min="15105" max="15105" width="2.28515625" style="7" customWidth="1"/>
    <col min="15106" max="15106" width="59.7109375" style="7" customWidth="1"/>
    <col min="15107" max="15107" width="16.140625" style="7" customWidth="1"/>
    <col min="15108" max="15108" width="15.7109375" style="7" customWidth="1"/>
    <col min="15109" max="15109" width="14" style="7" customWidth="1"/>
    <col min="15110" max="15110" width="13.140625" style="7" customWidth="1"/>
    <col min="15111" max="15111" width="10.85546875" style="7" customWidth="1"/>
    <col min="15112" max="15113" width="0" style="7" hidden="1" customWidth="1"/>
    <col min="15114" max="15114" width="1.85546875" style="7" customWidth="1"/>
    <col min="15115" max="15360" width="9.140625" style="7"/>
    <col min="15361" max="15361" width="2.28515625" style="7" customWidth="1"/>
    <col min="15362" max="15362" width="59.7109375" style="7" customWidth="1"/>
    <col min="15363" max="15363" width="16.140625" style="7" customWidth="1"/>
    <col min="15364" max="15364" width="15.7109375" style="7" customWidth="1"/>
    <col min="15365" max="15365" width="14" style="7" customWidth="1"/>
    <col min="15366" max="15366" width="13.140625" style="7" customWidth="1"/>
    <col min="15367" max="15367" width="10.85546875" style="7" customWidth="1"/>
    <col min="15368" max="15369" width="0" style="7" hidden="1" customWidth="1"/>
    <col min="15370" max="15370" width="1.85546875" style="7" customWidth="1"/>
    <col min="15371" max="15616" width="9.140625" style="7"/>
    <col min="15617" max="15617" width="2.28515625" style="7" customWidth="1"/>
    <col min="15618" max="15618" width="59.7109375" style="7" customWidth="1"/>
    <col min="15619" max="15619" width="16.140625" style="7" customWidth="1"/>
    <col min="15620" max="15620" width="15.7109375" style="7" customWidth="1"/>
    <col min="15621" max="15621" width="14" style="7" customWidth="1"/>
    <col min="15622" max="15622" width="13.140625" style="7" customWidth="1"/>
    <col min="15623" max="15623" width="10.85546875" style="7" customWidth="1"/>
    <col min="15624" max="15625" width="0" style="7" hidden="1" customWidth="1"/>
    <col min="15626" max="15626" width="1.85546875" style="7" customWidth="1"/>
    <col min="15627" max="15872" width="9.140625" style="7"/>
    <col min="15873" max="15873" width="2.28515625" style="7" customWidth="1"/>
    <col min="15874" max="15874" width="59.7109375" style="7" customWidth="1"/>
    <col min="15875" max="15875" width="16.140625" style="7" customWidth="1"/>
    <col min="15876" max="15876" width="15.7109375" style="7" customWidth="1"/>
    <col min="15877" max="15877" width="14" style="7" customWidth="1"/>
    <col min="15878" max="15878" width="13.140625" style="7" customWidth="1"/>
    <col min="15879" max="15879" width="10.85546875" style="7" customWidth="1"/>
    <col min="15880" max="15881" width="0" style="7" hidden="1" customWidth="1"/>
    <col min="15882" max="15882" width="1.85546875" style="7" customWidth="1"/>
    <col min="15883" max="16128" width="9.140625" style="7"/>
    <col min="16129" max="16129" width="2.28515625" style="7" customWidth="1"/>
    <col min="16130" max="16130" width="59.7109375" style="7" customWidth="1"/>
    <col min="16131" max="16131" width="16.140625" style="7" customWidth="1"/>
    <col min="16132" max="16132" width="15.7109375" style="7" customWidth="1"/>
    <col min="16133" max="16133" width="14" style="7" customWidth="1"/>
    <col min="16134" max="16134" width="13.140625" style="7" customWidth="1"/>
    <col min="16135" max="16135" width="10.85546875" style="7" customWidth="1"/>
    <col min="16136" max="16137" width="0" style="7" hidden="1" customWidth="1"/>
    <col min="16138" max="16138" width="1.85546875" style="7" customWidth="1"/>
    <col min="16139" max="16384" width="9.140625" style="7"/>
  </cols>
  <sheetData>
    <row r="2" spans="1:13" ht="27.75" customHeight="1" x14ac:dyDescent="0.25">
      <c r="B2" s="168"/>
      <c r="C2" s="701" t="s">
        <v>774</v>
      </c>
      <c r="D2" s="701"/>
      <c r="E2" s="701"/>
      <c r="F2" s="701"/>
      <c r="G2" s="701"/>
    </row>
    <row r="3" spans="1:13" ht="15.75" x14ac:dyDescent="0.25">
      <c r="E3" s="168"/>
      <c r="F3" s="171"/>
      <c r="G3" s="171"/>
    </row>
    <row r="4" spans="1:13" ht="12.75" customHeight="1" x14ac:dyDescent="0.25">
      <c r="B4" s="168"/>
      <c r="C4" s="702" t="s">
        <v>194</v>
      </c>
      <c r="D4" s="702"/>
      <c r="E4" s="5"/>
      <c r="F4" s="5"/>
    </row>
    <row r="5" spans="1:13" x14ac:dyDescent="0.25">
      <c r="E5" s="7"/>
    </row>
    <row r="6" spans="1:13" ht="13.5" thickBot="1" x14ac:dyDescent="0.3">
      <c r="E6" s="7"/>
    </row>
    <row r="7" spans="1:13" ht="43.5" customHeight="1" thickBot="1" x14ac:dyDescent="0.3">
      <c r="A7" s="109" t="s">
        <v>148</v>
      </c>
      <c r="B7" s="180" t="s">
        <v>140</v>
      </c>
      <c r="C7" s="181" t="s">
        <v>7</v>
      </c>
      <c r="D7" s="179" t="s">
        <v>240</v>
      </c>
      <c r="E7" s="179" t="s">
        <v>190</v>
      </c>
      <c r="F7" s="179" t="s">
        <v>191</v>
      </c>
      <c r="G7" s="179" t="s">
        <v>151</v>
      </c>
    </row>
    <row r="8" spans="1:13" ht="15" customHeight="1" x14ac:dyDescent="0.25">
      <c r="A8" s="142" t="s">
        <v>8</v>
      </c>
      <c r="B8" s="143" t="s">
        <v>149</v>
      </c>
      <c r="C8" s="144" t="s">
        <v>150</v>
      </c>
      <c r="D8" s="141">
        <v>0</v>
      </c>
      <c r="E8" s="165">
        <v>0</v>
      </c>
      <c r="F8" s="165">
        <v>0</v>
      </c>
      <c r="G8" s="173">
        <v>0</v>
      </c>
    </row>
    <row r="9" spans="1:13" ht="15" customHeight="1" x14ac:dyDescent="0.25">
      <c r="A9" s="145" t="s">
        <v>10</v>
      </c>
      <c r="B9" s="143" t="s">
        <v>152</v>
      </c>
      <c r="C9" s="144" t="s">
        <v>153</v>
      </c>
      <c r="D9" s="140">
        <v>2796556</v>
      </c>
      <c r="E9" s="140">
        <v>2796556</v>
      </c>
      <c r="F9" s="140">
        <v>2796556</v>
      </c>
      <c r="G9" s="174">
        <f>F9/E9</f>
        <v>1</v>
      </c>
    </row>
    <row r="10" spans="1:13" ht="15" customHeight="1" x14ac:dyDescent="0.25">
      <c r="A10" s="145" t="s">
        <v>12</v>
      </c>
      <c r="B10" s="143" t="s">
        <v>154</v>
      </c>
      <c r="C10" s="144" t="s">
        <v>155</v>
      </c>
      <c r="D10" s="140">
        <v>451053</v>
      </c>
      <c r="E10" s="140">
        <v>451053</v>
      </c>
      <c r="F10" s="140">
        <v>451053</v>
      </c>
      <c r="G10" s="174">
        <f t="shared" ref="G10:G12" si="0">F10/E10</f>
        <v>1</v>
      </c>
    </row>
    <row r="11" spans="1:13" ht="15" customHeight="1" x14ac:dyDescent="0.25">
      <c r="A11" s="145" t="s">
        <v>14</v>
      </c>
      <c r="B11" s="143" t="s">
        <v>156</v>
      </c>
      <c r="C11" s="144" t="s">
        <v>157</v>
      </c>
      <c r="D11" s="140">
        <v>919350</v>
      </c>
      <c r="E11" s="140">
        <v>919350</v>
      </c>
      <c r="F11" s="140">
        <v>919350</v>
      </c>
      <c r="G11" s="174">
        <f t="shared" si="0"/>
        <v>1</v>
      </c>
    </row>
    <row r="12" spans="1:13" s="107" customFormat="1" ht="21" customHeight="1" x14ac:dyDescent="0.25">
      <c r="A12" s="146" t="s">
        <v>16</v>
      </c>
      <c r="B12" s="147" t="s">
        <v>158</v>
      </c>
      <c r="C12" s="148" t="s">
        <v>159</v>
      </c>
      <c r="D12" s="137">
        <f>SUM(D8:D11)</f>
        <v>4166959</v>
      </c>
      <c r="E12" s="137">
        <f>SUM(E8:E11)</f>
        <v>4166959</v>
      </c>
      <c r="F12" s="137">
        <f>SUM(F8:F11)</f>
        <v>4166959</v>
      </c>
      <c r="G12" s="175">
        <f t="shared" si="0"/>
        <v>1</v>
      </c>
    </row>
    <row r="13" spans="1:13" ht="15" customHeight="1" x14ac:dyDescent="0.25">
      <c r="A13" s="145" t="s">
        <v>18</v>
      </c>
      <c r="B13" s="143" t="s">
        <v>160</v>
      </c>
      <c r="C13" s="144" t="s">
        <v>3</v>
      </c>
      <c r="D13" s="139">
        <v>0</v>
      </c>
      <c r="E13" s="139">
        <v>0</v>
      </c>
      <c r="F13" s="139">
        <v>0</v>
      </c>
      <c r="G13" s="173">
        <v>0</v>
      </c>
    </row>
    <row r="14" spans="1:13" ht="15" customHeight="1" x14ac:dyDescent="0.25">
      <c r="A14" s="145" t="s">
        <v>19</v>
      </c>
      <c r="B14" s="149" t="s">
        <v>161</v>
      </c>
      <c r="C14" s="162" t="s">
        <v>141</v>
      </c>
      <c r="D14" s="139">
        <v>0</v>
      </c>
      <c r="E14" s="139">
        <v>0</v>
      </c>
      <c r="F14" s="139">
        <v>0</v>
      </c>
      <c r="G14" s="173">
        <v>0</v>
      </c>
      <c r="M14" s="7" t="s">
        <v>75</v>
      </c>
    </row>
    <row r="15" spans="1:13" ht="31.5" customHeight="1" x14ac:dyDescent="0.25">
      <c r="A15" s="145" t="s">
        <v>21</v>
      </c>
      <c r="B15" s="143" t="s">
        <v>162</v>
      </c>
      <c r="C15" s="148" t="s">
        <v>163</v>
      </c>
      <c r="D15" s="139">
        <v>0</v>
      </c>
      <c r="E15" s="139">
        <v>0</v>
      </c>
      <c r="F15" s="139">
        <v>0</v>
      </c>
      <c r="G15" s="173">
        <v>0</v>
      </c>
    </row>
    <row r="16" spans="1:13" ht="27" customHeight="1" x14ac:dyDescent="0.25">
      <c r="A16" s="145" t="s">
        <v>23</v>
      </c>
      <c r="B16" s="147" t="s">
        <v>164</v>
      </c>
      <c r="C16" s="148" t="s">
        <v>165</v>
      </c>
      <c r="D16" s="137">
        <v>4166959</v>
      </c>
      <c r="E16" s="137">
        <v>4166959</v>
      </c>
      <c r="F16" s="137">
        <v>4166959</v>
      </c>
      <c r="G16" s="175">
        <f t="shared" ref="G16:G32" si="1">F16/E16</f>
        <v>1</v>
      </c>
    </row>
    <row r="17" spans="1:15" ht="15" hidden="1" customHeight="1" x14ac:dyDescent="0.25">
      <c r="A17" s="145"/>
      <c r="B17" s="143" t="s">
        <v>143</v>
      </c>
      <c r="C17" s="150" t="s">
        <v>4</v>
      </c>
      <c r="D17" s="140"/>
      <c r="E17" s="140"/>
      <c r="F17" s="140"/>
      <c r="G17" s="174" t="e">
        <f t="shared" si="1"/>
        <v>#DIV/0!</v>
      </c>
    </row>
    <row r="18" spans="1:15" ht="22.5" customHeight="1" x14ac:dyDescent="0.25">
      <c r="A18" s="145" t="s">
        <v>25</v>
      </c>
      <c r="B18" s="149" t="s">
        <v>189</v>
      </c>
      <c r="C18" s="144" t="s">
        <v>142</v>
      </c>
      <c r="D18" s="140">
        <v>4352814</v>
      </c>
      <c r="E18" s="140">
        <v>4352814</v>
      </c>
      <c r="F18" s="140">
        <v>4352814</v>
      </c>
      <c r="G18" s="174">
        <f t="shared" si="1"/>
        <v>1</v>
      </c>
    </row>
    <row r="19" spans="1:15" ht="19.5" customHeight="1" x14ac:dyDescent="0.25">
      <c r="A19" s="145" t="s">
        <v>26</v>
      </c>
      <c r="B19" s="143" t="s">
        <v>166</v>
      </c>
      <c r="C19" s="144" t="s">
        <v>167</v>
      </c>
      <c r="D19" s="139">
        <v>0</v>
      </c>
      <c r="E19" s="139">
        <v>0</v>
      </c>
      <c r="F19" s="139">
        <v>0</v>
      </c>
      <c r="G19" s="173">
        <v>0</v>
      </c>
    </row>
    <row r="20" spans="1:15" ht="19.5" customHeight="1" x14ac:dyDescent="0.25">
      <c r="A20" s="145" t="s">
        <v>27</v>
      </c>
      <c r="B20" s="143" t="s">
        <v>188</v>
      </c>
      <c r="C20" s="144" t="s">
        <v>186</v>
      </c>
      <c r="D20" s="139">
        <v>0</v>
      </c>
      <c r="E20" s="139">
        <v>185622</v>
      </c>
      <c r="F20" s="139">
        <v>185622</v>
      </c>
      <c r="G20" s="174">
        <f t="shared" si="1"/>
        <v>1</v>
      </c>
      <c r="N20" s="7" t="s">
        <v>75</v>
      </c>
    </row>
    <row r="21" spans="1:15" s="107" customFormat="1" ht="29.25" customHeight="1" x14ac:dyDescent="0.25">
      <c r="A21" s="146" t="s">
        <v>29</v>
      </c>
      <c r="B21" s="147" t="s">
        <v>77</v>
      </c>
      <c r="C21" s="148" t="s">
        <v>168</v>
      </c>
      <c r="D21" s="137">
        <f>D16+D18</f>
        <v>8519773</v>
      </c>
      <c r="E21" s="137">
        <f>SUM(E16:E20)</f>
        <v>8705395</v>
      </c>
      <c r="F21" s="137">
        <f>SUM(F16:F20)</f>
        <v>8705395</v>
      </c>
      <c r="G21" s="175">
        <f t="shared" si="1"/>
        <v>1</v>
      </c>
    </row>
    <row r="22" spans="1:15" ht="28.5" customHeight="1" x14ac:dyDescent="0.25">
      <c r="A22" s="145" t="s">
        <v>31</v>
      </c>
      <c r="B22" s="151" t="s">
        <v>169</v>
      </c>
      <c r="C22" s="144" t="s">
        <v>170</v>
      </c>
      <c r="D22" s="139">
        <v>0</v>
      </c>
      <c r="E22" s="139">
        <v>601377</v>
      </c>
      <c r="F22" s="139">
        <v>601377</v>
      </c>
      <c r="G22" s="174">
        <f t="shared" si="1"/>
        <v>1</v>
      </c>
      <c r="M22" s="7" t="s">
        <v>75</v>
      </c>
    </row>
    <row r="23" spans="1:15" ht="31.5" customHeight="1" x14ac:dyDescent="0.25">
      <c r="A23" s="703" t="s">
        <v>171</v>
      </c>
      <c r="B23" s="704"/>
      <c r="C23" s="704"/>
      <c r="D23" s="156"/>
      <c r="E23" s="157"/>
      <c r="F23" s="157"/>
      <c r="G23" s="173">
        <v>0</v>
      </c>
    </row>
    <row r="24" spans="1:15" ht="19.5" customHeight="1" x14ac:dyDescent="0.25">
      <c r="A24" s="163" t="s">
        <v>32</v>
      </c>
      <c r="B24" s="158" t="s">
        <v>172</v>
      </c>
      <c r="C24" s="108" t="s">
        <v>173</v>
      </c>
      <c r="D24" s="140">
        <v>1830080</v>
      </c>
      <c r="E24" s="140">
        <v>1830080</v>
      </c>
      <c r="F24" s="140">
        <v>1830080</v>
      </c>
      <c r="G24" s="174">
        <f t="shared" si="1"/>
        <v>1</v>
      </c>
    </row>
    <row r="25" spans="1:15" s="136" customFormat="1" ht="24" customHeight="1" x14ac:dyDescent="0.25">
      <c r="A25" s="163" t="s">
        <v>34</v>
      </c>
      <c r="B25" s="158" t="s">
        <v>174</v>
      </c>
      <c r="C25" s="108" t="s">
        <v>175</v>
      </c>
      <c r="D25" s="140">
        <v>25000</v>
      </c>
      <c r="E25" s="140">
        <v>50000</v>
      </c>
      <c r="F25" s="140">
        <v>50000</v>
      </c>
      <c r="G25" s="174">
        <f t="shared" si="1"/>
        <v>1</v>
      </c>
    </row>
    <row r="26" spans="1:15" s="107" customFormat="1" ht="24" customHeight="1" x14ac:dyDescent="0.25">
      <c r="A26" s="163" t="s">
        <v>36</v>
      </c>
      <c r="B26" s="158" t="s">
        <v>176</v>
      </c>
      <c r="C26" s="108" t="s">
        <v>177</v>
      </c>
      <c r="D26" s="140">
        <v>330000</v>
      </c>
      <c r="E26" s="140">
        <v>330000</v>
      </c>
      <c r="F26" s="140">
        <v>330000</v>
      </c>
      <c r="G26" s="174">
        <f t="shared" si="1"/>
        <v>1</v>
      </c>
      <c r="O26" s="107" t="s">
        <v>75</v>
      </c>
    </row>
    <row r="27" spans="1:15" ht="17.25" customHeight="1" x14ac:dyDescent="0.25">
      <c r="A27" s="163" t="s">
        <v>38</v>
      </c>
      <c r="B27" s="159" t="s">
        <v>178</v>
      </c>
      <c r="C27" s="108" t="s">
        <v>179</v>
      </c>
      <c r="D27" s="140">
        <v>91200</v>
      </c>
      <c r="E27" s="157">
        <v>93765</v>
      </c>
      <c r="F27" s="157">
        <v>93765</v>
      </c>
      <c r="G27" s="174">
        <f t="shared" si="1"/>
        <v>1</v>
      </c>
    </row>
    <row r="28" spans="1:15" s="107" customFormat="1" ht="31.5" customHeight="1" x14ac:dyDescent="0.25">
      <c r="A28" s="164" t="s">
        <v>40</v>
      </c>
      <c r="B28" s="160" t="s">
        <v>147</v>
      </c>
      <c r="C28" s="160" t="s">
        <v>180</v>
      </c>
      <c r="D28" s="137">
        <f>SUM(D24:D27)</f>
        <v>2276280</v>
      </c>
      <c r="E28" s="137">
        <f>SUM(E22:E27)</f>
        <v>2905222</v>
      </c>
      <c r="F28" s="137">
        <f>SUM(F22:F27)</f>
        <v>2905222</v>
      </c>
      <c r="G28" s="175">
        <f t="shared" si="1"/>
        <v>1</v>
      </c>
    </row>
    <row r="29" spans="1:15" s="136" customFormat="1" ht="31.5" customHeight="1" x14ac:dyDescent="0.25">
      <c r="A29" s="163" t="s">
        <v>42</v>
      </c>
      <c r="B29" s="161" t="s">
        <v>181</v>
      </c>
      <c r="C29" s="161" t="s">
        <v>183</v>
      </c>
      <c r="D29" s="140">
        <v>1800000</v>
      </c>
      <c r="E29" s="140">
        <v>2008980</v>
      </c>
      <c r="F29" s="140">
        <v>2008980</v>
      </c>
      <c r="G29" s="174">
        <f t="shared" si="1"/>
        <v>1</v>
      </c>
    </row>
    <row r="30" spans="1:15" s="107" customFormat="1" ht="28.5" x14ac:dyDescent="0.25">
      <c r="A30" s="164" t="s">
        <v>44</v>
      </c>
      <c r="B30" s="172" t="s">
        <v>182</v>
      </c>
      <c r="C30" s="172" t="s">
        <v>184</v>
      </c>
      <c r="D30" s="137">
        <v>1800000</v>
      </c>
      <c r="E30" s="137">
        <v>2008980</v>
      </c>
      <c r="F30" s="137">
        <v>2008980</v>
      </c>
      <c r="G30" s="175">
        <f t="shared" si="1"/>
        <v>1</v>
      </c>
    </row>
    <row r="31" spans="1:15" s="107" customFormat="1" ht="24.75" customHeight="1" thickBot="1" x14ac:dyDescent="0.3">
      <c r="A31" s="166" t="s">
        <v>45</v>
      </c>
      <c r="B31" s="152" t="s">
        <v>187</v>
      </c>
      <c r="C31" s="152" t="s">
        <v>17</v>
      </c>
      <c r="D31" s="138"/>
      <c r="E31" s="138">
        <v>10093436</v>
      </c>
      <c r="F31" s="138">
        <v>10093436</v>
      </c>
      <c r="G31" s="176">
        <f t="shared" si="1"/>
        <v>1</v>
      </c>
    </row>
    <row r="32" spans="1:15" s="107" customFormat="1" ht="29.25" customHeight="1" thickBot="1" x14ac:dyDescent="0.3">
      <c r="A32" s="153" t="s">
        <v>47</v>
      </c>
      <c r="B32" s="154"/>
      <c r="C32" s="155" t="s">
        <v>185</v>
      </c>
      <c r="D32" s="167">
        <f>D21+D28+D30</f>
        <v>12596053</v>
      </c>
      <c r="E32" s="167">
        <f>SUM(E21+E28+E30+E31)</f>
        <v>23713033</v>
      </c>
      <c r="F32" s="167">
        <f>SUM(F21+F28+F30+F31)</f>
        <v>23713033</v>
      </c>
      <c r="G32" s="178">
        <f t="shared" si="1"/>
        <v>1</v>
      </c>
    </row>
    <row r="33" spans="1:1" ht="15" x14ac:dyDescent="0.25">
      <c r="A33" s="177"/>
    </row>
    <row r="34" spans="1:1" ht="15" x14ac:dyDescent="0.25">
      <c r="A34" s="163"/>
    </row>
  </sheetData>
  <sheetProtection selectLockedCells="1" selectUnlockedCells="1"/>
  <mergeCells count="3">
    <mergeCell ref="C2:G2"/>
    <mergeCell ref="C4:D4"/>
    <mergeCell ref="A23:C23"/>
  </mergeCells>
  <printOptions horizontalCentered="1"/>
  <pageMargins left="1.1812499999999999" right="1.1812499999999999" top="1.4034722222222222" bottom="0.98402777777777772" header="0.6694444444444444" footer="0.51180555555555551"/>
  <pageSetup paperSize="9" scale="54" firstPageNumber="0" orientation="portrait" horizontalDpi="300" verticalDpi="300" r:id="rId1"/>
  <headerFooter alignWithMargins="0">
    <oddHeader xml:space="preserve">&amp;C&amp;12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32"/>
  <sheetViews>
    <sheetView topLeftCell="B1" zoomScaleNormal="100" zoomScaleSheetLayoutView="100" workbookViewId="0">
      <selection activeCell="E3" sqref="E3"/>
    </sheetView>
  </sheetViews>
  <sheetFormatPr defaultRowHeight="12.75" x14ac:dyDescent="0.25"/>
  <cols>
    <col min="1" max="1" width="8.42578125" style="7" hidden="1" customWidth="1"/>
    <col min="2" max="2" width="9.5703125" style="7" customWidth="1"/>
    <col min="3" max="3" width="39.28515625" style="8" customWidth="1"/>
    <col min="4" max="4" width="21.140625" style="7" customWidth="1"/>
    <col min="5" max="5" width="22" style="7" customWidth="1"/>
    <col min="6" max="6" width="22.5703125" style="7" customWidth="1"/>
    <col min="7" max="7" width="13.28515625" style="7" customWidth="1"/>
    <col min="8" max="257" width="9.140625" style="7"/>
    <col min="258" max="258" width="0" style="7" hidden="1" customWidth="1"/>
    <col min="259" max="259" width="47.5703125" style="7" customWidth="1"/>
    <col min="260" max="260" width="30" style="7" customWidth="1"/>
    <col min="261" max="261" width="18.28515625" style="7" customWidth="1"/>
    <col min="262" max="513" width="9.140625" style="7"/>
    <col min="514" max="514" width="0" style="7" hidden="1" customWidth="1"/>
    <col min="515" max="515" width="47.5703125" style="7" customWidth="1"/>
    <col min="516" max="516" width="30" style="7" customWidth="1"/>
    <col min="517" max="517" width="18.28515625" style="7" customWidth="1"/>
    <col min="518" max="769" width="9.140625" style="7"/>
    <col min="770" max="770" width="0" style="7" hidden="1" customWidth="1"/>
    <col min="771" max="771" width="47.5703125" style="7" customWidth="1"/>
    <col min="772" max="772" width="30" style="7" customWidth="1"/>
    <col min="773" max="773" width="18.28515625" style="7" customWidth="1"/>
    <col min="774" max="1025" width="9.140625" style="7"/>
    <col min="1026" max="1026" width="0" style="7" hidden="1" customWidth="1"/>
    <col min="1027" max="1027" width="47.5703125" style="7" customWidth="1"/>
    <col min="1028" max="1028" width="30" style="7" customWidth="1"/>
    <col min="1029" max="1029" width="18.28515625" style="7" customWidth="1"/>
    <col min="1030" max="1281" width="9.140625" style="7"/>
    <col min="1282" max="1282" width="0" style="7" hidden="1" customWidth="1"/>
    <col min="1283" max="1283" width="47.5703125" style="7" customWidth="1"/>
    <col min="1284" max="1284" width="30" style="7" customWidth="1"/>
    <col min="1285" max="1285" width="18.28515625" style="7" customWidth="1"/>
    <col min="1286" max="1537" width="9.140625" style="7"/>
    <col min="1538" max="1538" width="0" style="7" hidden="1" customWidth="1"/>
    <col min="1539" max="1539" width="47.5703125" style="7" customWidth="1"/>
    <col min="1540" max="1540" width="30" style="7" customWidth="1"/>
    <col min="1541" max="1541" width="18.28515625" style="7" customWidth="1"/>
    <col min="1542" max="1793" width="9.140625" style="7"/>
    <col min="1794" max="1794" width="0" style="7" hidden="1" customWidth="1"/>
    <col min="1795" max="1795" width="47.5703125" style="7" customWidth="1"/>
    <col min="1796" max="1796" width="30" style="7" customWidth="1"/>
    <col min="1797" max="1797" width="18.28515625" style="7" customWidth="1"/>
    <col min="1798" max="2049" width="9.140625" style="7"/>
    <col min="2050" max="2050" width="0" style="7" hidden="1" customWidth="1"/>
    <col min="2051" max="2051" width="47.5703125" style="7" customWidth="1"/>
    <col min="2052" max="2052" width="30" style="7" customWidth="1"/>
    <col min="2053" max="2053" width="18.28515625" style="7" customWidth="1"/>
    <col min="2054" max="2305" width="9.140625" style="7"/>
    <col min="2306" max="2306" width="0" style="7" hidden="1" customWidth="1"/>
    <col min="2307" max="2307" width="47.5703125" style="7" customWidth="1"/>
    <col min="2308" max="2308" width="30" style="7" customWidth="1"/>
    <col min="2309" max="2309" width="18.28515625" style="7" customWidth="1"/>
    <col min="2310" max="2561" width="9.140625" style="7"/>
    <col min="2562" max="2562" width="0" style="7" hidden="1" customWidth="1"/>
    <col min="2563" max="2563" width="47.5703125" style="7" customWidth="1"/>
    <col min="2564" max="2564" width="30" style="7" customWidth="1"/>
    <col min="2565" max="2565" width="18.28515625" style="7" customWidth="1"/>
    <col min="2566" max="2817" width="9.140625" style="7"/>
    <col min="2818" max="2818" width="0" style="7" hidden="1" customWidth="1"/>
    <col min="2819" max="2819" width="47.5703125" style="7" customWidth="1"/>
    <col min="2820" max="2820" width="30" style="7" customWidth="1"/>
    <col min="2821" max="2821" width="18.28515625" style="7" customWidth="1"/>
    <col min="2822" max="3073" width="9.140625" style="7"/>
    <col min="3074" max="3074" width="0" style="7" hidden="1" customWidth="1"/>
    <col min="3075" max="3075" width="47.5703125" style="7" customWidth="1"/>
    <col min="3076" max="3076" width="30" style="7" customWidth="1"/>
    <col min="3077" max="3077" width="18.28515625" style="7" customWidth="1"/>
    <col min="3078" max="3329" width="9.140625" style="7"/>
    <col min="3330" max="3330" width="0" style="7" hidden="1" customWidth="1"/>
    <col min="3331" max="3331" width="47.5703125" style="7" customWidth="1"/>
    <col min="3332" max="3332" width="30" style="7" customWidth="1"/>
    <col min="3333" max="3333" width="18.28515625" style="7" customWidth="1"/>
    <col min="3334" max="3585" width="9.140625" style="7"/>
    <col min="3586" max="3586" width="0" style="7" hidden="1" customWidth="1"/>
    <col min="3587" max="3587" width="47.5703125" style="7" customWidth="1"/>
    <col min="3588" max="3588" width="30" style="7" customWidth="1"/>
    <col min="3589" max="3589" width="18.28515625" style="7" customWidth="1"/>
    <col min="3590" max="3841" width="9.140625" style="7"/>
    <col min="3842" max="3842" width="0" style="7" hidden="1" customWidth="1"/>
    <col min="3843" max="3843" width="47.5703125" style="7" customWidth="1"/>
    <col min="3844" max="3844" width="30" style="7" customWidth="1"/>
    <col min="3845" max="3845" width="18.28515625" style="7" customWidth="1"/>
    <col min="3846" max="4097" width="9.140625" style="7"/>
    <col min="4098" max="4098" width="0" style="7" hidden="1" customWidth="1"/>
    <col min="4099" max="4099" width="47.5703125" style="7" customWidth="1"/>
    <col min="4100" max="4100" width="30" style="7" customWidth="1"/>
    <col min="4101" max="4101" width="18.28515625" style="7" customWidth="1"/>
    <col min="4102" max="4353" width="9.140625" style="7"/>
    <col min="4354" max="4354" width="0" style="7" hidden="1" customWidth="1"/>
    <col min="4355" max="4355" width="47.5703125" style="7" customWidth="1"/>
    <col min="4356" max="4356" width="30" style="7" customWidth="1"/>
    <col min="4357" max="4357" width="18.28515625" style="7" customWidth="1"/>
    <col min="4358" max="4609" width="9.140625" style="7"/>
    <col min="4610" max="4610" width="0" style="7" hidden="1" customWidth="1"/>
    <col min="4611" max="4611" width="47.5703125" style="7" customWidth="1"/>
    <col min="4612" max="4612" width="30" style="7" customWidth="1"/>
    <col min="4613" max="4613" width="18.28515625" style="7" customWidth="1"/>
    <col min="4614" max="4865" width="9.140625" style="7"/>
    <col min="4866" max="4866" width="0" style="7" hidden="1" customWidth="1"/>
    <col min="4867" max="4867" width="47.5703125" style="7" customWidth="1"/>
    <col min="4868" max="4868" width="30" style="7" customWidth="1"/>
    <col min="4869" max="4869" width="18.28515625" style="7" customWidth="1"/>
    <col min="4870" max="5121" width="9.140625" style="7"/>
    <col min="5122" max="5122" width="0" style="7" hidden="1" customWidth="1"/>
    <col min="5123" max="5123" width="47.5703125" style="7" customWidth="1"/>
    <col min="5124" max="5124" width="30" style="7" customWidth="1"/>
    <col min="5125" max="5125" width="18.28515625" style="7" customWidth="1"/>
    <col min="5126" max="5377" width="9.140625" style="7"/>
    <col min="5378" max="5378" width="0" style="7" hidden="1" customWidth="1"/>
    <col min="5379" max="5379" width="47.5703125" style="7" customWidth="1"/>
    <col min="5380" max="5380" width="30" style="7" customWidth="1"/>
    <col min="5381" max="5381" width="18.28515625" style="7" customWidth="1"/>
    <col min="5382" max="5633" width="9.140625" style="7"/>
    <col min="5634" max="5634" width="0" style="7" hidden="1" customWidth="1"/>
    <col min="5635" max="5635" width="47.5703125" style="7" customWidth="1"/>
    <col min="5636" max="5636" width="30" style="7" customWidth="1"/>
    <col min="5637" max="5637" width="18.28515625" style="7" customWidth="1"/>
    <col min="5638" max="5889" width="9.140625" style="7"/>
    <col min="5890" max="5890" width="0" style="7" hidden="1" customWidth="1"/>
    <col min="5891" max="5891" width="47.5703125" style="7" customWidth="1"/>
    <col min="5892" max="5892" width="30" style="7" customWidth="1"/>
    <col min="5893" max="5893" width="18.28515625" style="7" customWidth="1"/>
    <col min="5894" max="6145" width="9.140625" style="7"/>
    <col min="6146" max="6146" width="0" style="7" hidden="1" customWidth="1"/>
    <col min="6147" max="6147" width="47.5703125" style="7" customWidth="1"/>
    <col min="6148" max="6148" width="30" style="7" customWidth="1"/>
    <col min="6149" max="6149" width="18.28515625" style="7" customWidth="1"/>
    <col min="6150" max="6401" width="9.140625" style="7"/>
    <col min="6402" max="6402" width="0" style="7" hidden="1" customWidth="1"/>
    <col min="6403" max="6403" width="47.5703125" style="7" customWidth="1"/>
    <col min="6404" max="6404" width="30" style="7" customWidth="1"/>
    <col min="6405" max="6405" width="18.28515625" style="7" customWidth="1"/>
    <col min="6406" max="6657" width="9.140625" style="7"/>
    <col min="6658" max="6658" width="0" style="7" hidden="1" customWidth="1"/>
    <col min="6659" max="6659" width="47.5703125" style="7" customWidth="1"/>
    <col min="6660" max="6660" width="30" style="7" customWidth="1"/>
    <col min="6661" max="6661" width="18.28515625" style="7" customWidth="1"/>
    <col min="6662" max="6913" width="9.140625" style="7"/>
    <col min="6914" max="6914" width="0" style="7" hidden="1" customWidth="1"/>
    <col min="6915" max="6915" width="47.5703125" style="7" customWidth="1"/>
    <col min="6916" max="6916" width="30" style="7" customWidth="1"/>
    <col min="6917" max="6917" width="18.28515625" style="7" customWidth="1"/>
    <col min="6918" max="7169" width="9.140625" style="7"/>
    <col min="7170" max="7170" width="0" style="7" hidden="1" customWidth="1"/>
    <col min="7171" max="7171" width="47.5703125" style="7" customWidth="1"/>
    <col min="7172" max="7172" width="30" style="7" customWidth="1"/>
    <col min="7173" max="7173" width="18.28515625" style="7" customWidth="1"/>
    <col min="7174" max="7425" width="9.140625" style="7"/>
    <col min="7426" max="7426" width="0" style="7" hidden="1" customWidth="1"/>
    <col min="7427" max="7427" width="47.5703125" style="7" customWidth="1"/>
    <col min="7428" max="7428" width="30" style="7" customWidth="1"/>
    <col min="7429" max="7429" width="18.28515625" style="7" customWidth="1"/>
    <col min="7430" max="7681" width="9.140625" style="7"/>
    <col min="7682" max="7682" width="0" style="7" hidden="1" customWidth="1"/>
    <col min="7683" max="7683" width="47.5703125" style="7" customWidth="1"/>
    <col min="7684" max="7684" width="30" style="7" customWidth="1"/>
    <col min="7685" max="7685" width="18.28515625" style="7" customWidth="1"/>
    <col min="7686" max="7937" width="9.140625" style="7"/>
    <col min="7938" max="7938" width="0" style="7" hidden="1" customWidth="1"/>
    <col min="7939" max="7939" width="47.5703125" style="7" customWidth="1"/>
    <col min="7940" max="7940" width="30" style="7" customWidth="1"/>
    <col min="7941" max="7941" width="18.28515625" style="7" customWidth="1"/>
    <col min="7942" max="8193" width="9.140625" style="7"/>
    <col min="8194" max="8194" width="0" style="7" hidden="1" customWidth="1"/>
    <col min="8195" max="8195" width="47.5703125" style="7" customWidth="1"/>
    <col min="8196" max="8196" width="30" style="7" customWidth="1"/>
    <col min="8197" max="8197" width="18.28515625" style="7" customWidth="1"/>
    <col min="8198" max="8449" width="9.140625" style="7"/>
    <col min="8450" max="8450" width="0" style="7" hidden="1" customWidth="1"/>
    <col min="8451" max="8451" width="47.5703125" style="7" customWidth="1"/>
    <col min="8452" max="8452" width="30" style="7" customWidth="1"/>
    <col min="8453" max="8453" width="18.28515625" style="7" customWidth="1"/>
    <col min="8454" max="8705" width="9.140625" style="7"/>
    <col min="8706" max="8706" width="0" style="7" hidden="1" customWidth="1"/>
    <col min="8707" max="8707" width="47.5703125" style="7" customWidth="1"/>
    <col min="8708" max="8708" width="30" style="7" customWidth="1"/>
    <col min="8709" max="8709" width="18.28515625" style="7" customWidth="1"/>
    <col min="8710" max="8961" width="9.140625" style="7"/>
    <col min="8962" max="8962" width="0" style="7" hidden="1" customWidth="1"/>
    <col min="8963" max="8963" width="47.5703125" style="7" customWidth="1"/>
    <col min="8964" max="8964" width="30" style="7" customWidth="1"/>
    <col min="8965" max="8965" width="18.28515625" style="7" customWidth="1"/>
    <col min="8966" max="9217" width="9.140625" style="7"/>
    <col min="9218" max="9218" width="0" style="7" hidden="1" customWidth="1"/>
    <col min="9219" max="9219" width="47.5703125" style="7" customWidth="1"/>
    <col min="9220" max="9220" width="30" style="7" customWidth="1"/>
    <col min="9221" max="9221" width="18.28515625" style="7" customWidth="1"/>
    <col min="9222" max="9473" width="9.140625" style="7"/>
    <col min="9474" max="9474" width="0" style="7" hidden="1" customWidth="1"/>
    <col min="9475" max="9475" width="47.5703125" style="7" customWidth="1"/>
    <col min="9476" max="9476" width="30" style="7" customWidth="1"/>
    <col min="9477" max="9477" width="18.28515625" style="7" customWidth="1"/>
    <col min="9478" max="9729" width="9.140625" style="7"/>
    <col min="9730" max="9730" width="0" style="7" hidden="1" customWidth="1"/>
    <col min="9731" max="9731" width="47.5703125" style="7" customWidth="1"/>
    <col min="9732" max="9732" width="30" style="7" customWidth="1"/>
    <col min="9733" max="9733" width="18.28515625" style="7" customWidth="1"/>
    <col min="9734" max="9985" width="9.140625" style="7"/>
    <col min="9986" max="9986" width="0" style="7" hidden="1" customWidth="1"/>
    <col min="9987" max="9987" width="47.5703125" style="7" customWidth="1"/>
    <col min="9988" max="9988" width="30" style="7" customWidth="1"/>
    <col min="9989" max="9989" width="18.28515625" style="7" customWidth="1"/>
    <col min="9990" max="10241" width="9.140625" style="7"/>
    <col min="10242" max="10242" width="0" style="7" hidden="1" customWidth="1"/>
    <col min="10243" max="10243" width="47.5703125" style="7" customWidth="1"/>
    <col min="10244" max="10244" width="30" style="7" customWidth="1"/>
    <col min="10245" max="10245" width="18.28515625" style="7" customWidth="1"/>
    <col min="10246" max="10497" width="9.140625" style="7"/>
    <col min="10498" max="10498" width="0" style="7" hidden="1" customWidth="1"/>
    <col min="10499" max="10499" width="47.5703125" style="7" customWidth="1"/>
    <col min="10500" max="10500" width="30" style="7" customWidth="1"/>
    <col min="10501" max="10501" width="18.28515625" style="7" customWidth="1"/>
    <col min="10502" max="10753" width="9.140625" style="7"/>
    <col min="10754" max="10754" width="0" style="7" hidden="1" customWidth="1"/>
    <col min="10755" max="10755" width="47.5703125" style="7" customWidth="1"/>
    <col min="10756" max="10756" width="30" style="7" customWidth="1"/>
    <col min="10757" max="10757" width="18.28515625" style="7" customWidth="1"/>
    <col min="10758" max="11009" width="9.140625" style="7"/>
    <col min="11010" max="11010" width="0" style="7" hidden="1" customWidth="1"/>
    <col min="11011" max="11011" width="47.5703125" style="7" customWidth="1"/>
    <col min="11012" max="11012" width="30" style="7" customWidth="1"/>
    <col min="11013" max="11013" width="18.28515625" style="7" customWidth="1"/>
    <col min="11014" max="11265" width="9.140625" style="7"/>
    <col min="11266" max="11266" width="0" style="7" hidden="1" customWidth="1"/>
    <col min="11267" max="11267" width="47.5703125" style="7" customWidth="1"/>
    <col min="11268" max="11268" width="30" style="7" customWidth="1"/>
    <col min="11269" max="11269" width="18.28515625" style="7" customWidth="1"/>
    <col min="11270" max="11521" width="9.140625" style="7"/>
    <col min="11522" max="11522" width="0" style="7" hidden="1" customWidth="1"/>
    <col min="11523" max="11523" width="47.5703125" style="7" customWidth="1"/>
    <col min="11524" max="11524" width="30" style="7" customWidth="1"/>
    <col min="11525" max="11525" width="18.28515625" style="7" customWidth="1"/>
    <col min="11526" max="11777" width="9.140625" style="7"/>
    <col min="11778" max="11778" width="0" style="7" hidden="1" customWidth="1"/>
    <col min="11779" max="11779" width="47.5703125" style="7" customWidth="1"/>
    <col min="11780" max="11780" width="30" style="7" customWidth="1"/>
    <col min="11781" max="11781" width="18.28515625" style="7" customWidth="1"/>
    <col min="11782" max="12033" width="9.140625" style="7"/>
    <col min="12034" max="12034" width="0" style="7" hidden="1" customWidth="1"/>
    <col min="12035" max="12035" width="47.5703125" style="7" customWidth="1"/>
    <col min="12036" max="12036" width="30" style="7" customWidth="1"/>
    <col min="12037" max="12037" width="18.28515625" style="7" customWidth="1"/>
    <col min="12038" max="12289" width="9.140625" style="7"/>
    <col min="12290" max="12290" width="0" style="7" hidden="1" customWidth="1"/>
    <col min="12291" max="12291" width="47.5703125" style="7" customWidth="1"/>
    <col min="12292" max="12292" width="30" style="7" customWidth="1"/>
    <col min="12293" max="12293" width="18.28515625" style="7" customWidth="1"/>
    <col min="12294" max="12545" width="9.140625" style="7"/>
    <col min="12546" max="12546" width="0" style="7" hidden="1" customWidth="1"/>
    <col min="12547" max="12547" width="47.5703125" style="7" customWidth="1"/>
    <col min="12548" max="12548" width="30" style="7" customWidth="1"/>
    <col min="12549" max="12549" width="18.28515625" style="7" customWidth="1"/>
    <col min="12550" max="12801" width="9.140625" style="7"/>
    <col min="12802" max="12802" width="0" style="7" hidden="1" customWidth="1"/>
    <col min="12803" max="12803" width="47.5703125" style="7" customWidth="1"/>
    <col min="12804" max="12804" width="30" style="7" customWidth="1"/>
    <col min="12805" max="12805" width="18.28515625" style="7" customWidth="1"/>
    <col min="12806" max="13057" width="9.140625" style="7"/>
    <col min="13058" max="13058" width="0" style="7" hidden="1" customWidth="1"/>
    <col min="13059" max="13059" width="47.5703125" style="7" customWidth="1"/>
    <col min="13060" max="13060" width="30" style="7" customWidth="1"/>
    <col min="13061" max="13061" width="18.28515625" style="7" customWidth="1"/>
    <col min="13062" max="13313" width="9.140625" style="7"/>
    <col min="13314" max="13314" width="0" style="7" hidden="1" customWidth="1"/>
    <col min="13315" max="13315" width="47.5703125" style="7" customWidth="1"/>
    <col min="13316" max="13316" width="30" style="7" customWidth="1"/>
    <col min="13317" max="13317" width="18.28515625" style="7" customWidth="1"/>
    <col min="13318" max="13569" width="9.140625" style="7"/>
    <col min="13570" max="13570" width="0" style="7" hidden="1" customWidth="1"/>
    <col min="13571" max="13571" width="47.5703125" style="7" customWidth="1"/>
    <col min="13572" max="13572" width="30" style="7" customWidth="1"/>
    <col min="13573" max="13573" width="18.28515625" style="7" customWidth="1"/>
    <col min="13574" max="13825" width="9.140625" style="7"/>
    <col min="13826" max="13826" width="0" style="7" hidden="1" customWidth="1"/>
    <col min="13827" max="13827" width="47.5703125" style="7" customWidth="1"/>
    <col min="13828" max="13828" width="30" style="7" customWidth="1"/>
    <col min="13829" max="13829" width="18.28515625" style="7" customWidth="1"/>
    <col min="13830" max="14081" width="9.140625" style="7"/>
    <col min="14082" max="14082" width="0" style="7" hidden="1" customWidth="1"/>
    <col min="14083" max="14083" width="47.5703125" style="7" customWidth="1"/>
    <col min="14084" max="14084" width="30" style="7" customWidth="1"/>
    <col min="14085" max="14085" width="18.28515625" style="7" customWidth="1"/>
    <col min="14086" max="14337" width="9.140625" style="7"/>
    <col min="14338" max="14338" width="0" style="7" hidden="1" customWidth="1"/>
    <col min="14339" max="14339" width="47.5703125" style="7" customWidth="1"/>
    <col min="14340" max="14340" width="30" style="7" customWidth="1"/>
    <col min="14341" max="14341" width="18.28515625" style="7" customWidth="1"/>
    <col min="14342" max="14593" width="9.140625" style="7"/>
    <col min="14594" max="14594" width="0" style="7" hidden="1" customWidth="1"/>
    <col min="14595" max="14595" width="47.5703125" style="7" customWidth="1"/>
    <col min="14596" max="14596" width="30" style="7" customWidth="1"/>
    <col min="14597" max="14597" width="18.28515625" style="7" customWidth="1"/>
    <col min="14598" max="14849" width="9.140625" style="7"/>
    <col min="14850" max="14850" width="0" style="7" hidden="1" customWidth="1"/>
    <col min="14851" max="14851" width="47.5703125" style="7" customWidth="1"/>
    <col min="14852" max="14852" width="30" style="7" customWidth="1"/>
    <col min="14853" max="14853" width="18.28515625" style="7" customWidth="1"/>
    <col min="14854" max="15105" width="9.140625" style="7"/>
    <col min="15106" max="15106" width="0" style="7" hidden="1" customWidth="1"/>
    <col min="15107" max="15107" width="47.5703125" style="7" customWidth="1"/>
    <col min="15108" max="15108" width="30" style="7" customWidth="1"/>
    <col min="15109" max="15109" width="18.28515625" style="7" customWidth="1"/>
    <col min="15110" max="15361" width="9.140625" style="7"/>
    <col min="15362" max="15362" width="0" style="7" hidden="1" customWidth="1"/>
    <col min="15363" max="15363" width="47.5703125" style="7" customWidth="1"/>
    <col min="15364" max="15364" width="30" style="7" customWidth="1"/>
    <col min="15365" max="15365" width="18.28515625" style="7" customWidth="1"/>
    <col min="15366" max="15617" width="9.140625" style="7"/>
    <col min="15618" max="15618" width="0" style="7" hidden="1" customWidth="1"/>
    <col min="15619" max="15619" width="47.5703125" style="7" customWidth="1"/>
    <col min="15620" max="15620" width="30" style="7" customWidth="1"/>
    <col min="15621" max="15621" width="18.28515625" style="7" customWidth="1"/>
    <col min="15622" max="15873" width="9.140625" style="7"/>
    <col min="15874" max="15874" width="0" style="7" hidden="1" customWidth="1"/>
    <col min="15875" max="15875" width="47.5703125" style="7" customWidth="1"/>
    <col min="15876" max="15876" width="30" style="7" customWidth="1"/>
    <col min="15877" max="15877" width="18.28515625" style="7" customWidth="1"/>
    <col min="15878" max="16129" width="9.140625" style="7"/>
    <col min="16130" max="16130" width="0" style="7" hidden="1" customWidth="1"/>
    <col min="16131" max="16131" width="47.5703125" style="7" customWidth="1"/>
    <col min="16132" max="16132" width="30" style="7" customWidth="1"/>
    <col min="16133" max="16133" width="18.28515625" style="7" customWidth="1"/>
    <col min="16134" max="16384" width="9.140625" style="7"/>
  </cols>
  <sheetData>
    <row r="1" spans="2:12" ht="15.75" x14ac:dyDescent="0.25">
      <c r="C1" s="5"/>
      <c r="D1" s="5"/>
      <c r="E1" s="5"/>
      <c r="F1" s="5"/>
      <c r="G1" s="5"/>
      <c r="H1" s="5"/>
    </row>
    <row r="2" spans="2:12" ht="31.5" customHeight="1" x14ac:dyDescent="0.25">
      <c r="C2" s="709"/>
      <c r="D2" s="709"/>
      <c r="E2" s="709" t="s">
        <v>775</v>
      </c>
      <c r="F2" s="709"/>
      <c r="G2" s="709"/>
      <c r="H2" s="5"/>
    </row>
    <row r="3" spans="2:12" ht="15.75" customHeight="1" x14ac:dyDescent="0.25">
      <c r="C3" s="709"/>
      <c r="D3" s="709"/>
      <c r="E3" s="5"/>
      <c r="F3" s="5"/>
      <c r="G3" s="5"/>
      <c r="H3" s="5"/>
    </row>
    <row r="4" spans="2:12" ht="15.75" x14ac:dyDescent="0.25">
      <c r="C4" s="709" t="s">
        <v>717</v>
      </c>
      <c r="D4" s="709"/>
      <c r="E4" s="709"/>
      <c r="F4" s="709"/>
    </row>
    <row r="5" spans="2:12" ht="15.75" x14ac:dyDescent="0.25">
      <c r="C5" s="6"/>
      <c r="D5" s="6"/>
      <c r="E5" s="20"/>
    </row>
    <row r="6" spans="2:12" s="24" customFormat="1" ht="30.75" customHeight="1" thickBot="1" x14ac:dyDescent="0.3">
      <c r="C6" s="21"/>
      <c r="D6" s="22"/>
      <c r="E6" s="23"/>
    </row>
    <row r="7" spans="2:12" s="26" customFormat="1" ht="47.65" customHeight="1" thickBot="1" x14ac:dyDescent="0.3">
      <c r="B7" s="115" t="s">
        <v>80</v>
      </c>
      <c r="C7" s="115" t="s">
        <v>7</v>
      </c>
      <c r="D7" s="232" t="s">
        <v>734</v>
      </c>
      <c r="E7" s="32" t="s">
        <v>735</v>
      </c>
      <c r="F7" s="115" t="s">
        <v>191</v>
      </c>
      <c r="G7" s="221" t="s">
        <v>151</v>
      </c>
      <c r="H7" s="25"/>
    </row>
    <row r="8" spans="2:12" ht="31.5" customHeight="1" thickBot="1" x14ac:dyDescent="0.3">
      <c r="B8" s="212" t="s">
        <v>77</v>
      </c>
      <c r="C8" s="222" t="s">
        <v>83</v>
      </c>
      <c r="D8" s="227"/>
      <c r="E8" s="223"/>
      <c r="F8" s="223"/>
      <c r="G8" s="211"/>
    </row>
    <row r="9" spans="2:12" ht="30" customHeight="1" x14ac:dyDescent="0.25">
      <c r="B9" s="229" t="s">
        <v>8</v>
      </c>
      <c r="C9" s="225" t="s">
        <v>222</v>
      </c>
      <c r="D9" s="226">
        <v>1440000</v>
      </c>
      <c r="E9" s="220">
        <v>1300000</v>
      </c>
      <c r="F9" s="220">
        <v>835200</v>
      </c>
      <c r="G9" s="573">
        <f>F9/E9</f>
        <v>0.64246153846153842</v>
      </c>
      <c r="L9" s="7" t="s">
        <v>75</v>
      </c>
    </row>
    <row r="10" spans="2:12" ht="27" customHeight="1" x14ac:dyDescent="0.25">
      <c r="B10" s="228" t="s">
        <v>10</v>
      </c>
      <c r="C10" s="214" t="s">
        <v>215</v>
      </c>
      <c r="D10" s="215">
        <v>1400000</v>
      </c>
      <c r="E10" s="213">
        <v>450000</v>
      </c>
      <c r="F10" s="213">
        <v>311000</v>
      </c>
      <c r="G10" s="573">
        <f t="shared" ref="G10:G18" si="0">F10/E10</f>
        <v>0.69111111111111112</v>
      </c>
    </row>
    <row r="11" spans="2:12" ht="32.25" customHeight="1" x14ac:dyDescent="0.25">
      <c r="B11" s="228" t="s">
        <v>12</v>
      </c>
      <c r="C11" s="216" t="s">
        <v>216</v>
      </c>
      <c r="D11" s="217">
        <v>0</v>
      </c>
      <c r="E11" s="217">
        <v>0</v>
      </c>
      <c r="F11" s="217">
        <v>0</v>
      </c>
      <c r="G11" s="573">
        <v>0</v>
      </c>
    </row>
    <row r="12" spans="2:12" ht="33" customHeight="1" x14ac:dyDescent="0.25">
      <c r="B12" s="228" t="s">
        <v>14</v>
      </c>
      <c r="C12" s="216" t="s">
        <v>217</v>
      </c>
      <c r="D12" s="213">
        <v>200000</v>
      </c>
      <c r="E12" s="213">
        <v>200000</v>
      </c>
      <c r="F12" s="213">
        <v>125000</v>
      </c>
      <c r="G12" s="573">
        <f t="shared" si="0"/>
        <v>0.625</v>
      </c>
    </row>
    <row r="13" spans="2:12" ht="29.25" customHeight="1" x14ac:dyDescent="0.25">
      <c r="B13" s="228" t="s">
        <v>16</v>
      </c>
      <c r="C13" s="216" t="s">
        <v>218</v>
      </c>
      <c r="D13" s="213">
        <v>200000</v>
      </c>
      <c r="E13" s="213">
        <v>100000</v>
      </c>
      <c r="F13" s="213">
        <v>100000</v>
      </c>
      <c r="G13" s="573">
        <f t="shared" si="0"/>
        <v>1</v>
      </c>
    </row>
    <row r="14" spans="2:12" ht="26.65" customHeight="1" x14ac:dyDescent="0.25">
      <c r="B14" s="228" t="s">
        <v>18</v>
      </c>
      <c r="C14" s="218" t="s">
        <v>219</v>
      </c>
      <c r="D14" s="219">
        <v>450000</v>
      </c>
      <c r="E14" s="213">
        <v>450000</v>
      </c>
      <c r="F14" s="213">
        <v>1055000</v>
      </c>
      <c r="G14" s="573">
        <f t="shared" si="0"/>
        <v>2.3444444444444446</v>
      </c>
    </row>
    <row r="15" spans="2:12" ht="26.65" customHeight="1" x14ac:dyDescent="0.25">
      <c r="B15" s="228" t="s">
        <v>19</v>
      </c>
      <c r="C15" s="218" t="s">
        <v>220</v>
      </c>
      <c r="D15" s="219">
        <v>60000</v>
      </c>
      <c r="E15" s="213">
        <v>60000</v>
      </c>
      <c r="F15" s="213">
        <v>45000</v>
      </c>
      <c r="G15" s="573">
        <f t="shared" si="0"/>
        <v>0.75</v>
      </c>
    </row>
    <row r="16" spans="2:12" ht="26.65" customHeight="1" x14ac:dyDescent="0.25">
      <c r="B16" s="228" t="s">
        <v>21</v>
      </c>
      <c r="C16" s="218" t="s">
        <v>221</v>
      </c>
      <c r="D16" s="219">
        <v>200000</v>
      </c>
      <c r="E16" s="217">
        <v>0</v>
      </c>
      <c r="F16" s="217">
        <v>0</v>
      </c>
      <c r="G16" s="573">
        <v>0</v>
      </c>
    </row>
    <row r="17" spans="1:89" ht="26.65" customHeight="1" thickBot="1" x14ac:dyDescent="0.3">
      <c r="B17" s="522" t="s">
        <v>23</v>
      </c>
      <c r="C17" s="526" t="s">
        <v>718</v>
      </c>
      <c r="D17" s="523"/>
      <c r="E17" s="525">
        <v>140000</v>
      </c>
      <c r="F17" s="524">
        <v>140000</v>
      </c>
      <c r="G17" s="574">
        <f t="shared" si="0"/>
        <v>1</v>
      </c>
    </row>
    <row r="18" spans="1:89" ht="36.75" customHeight="1" thickBot="1" x14ac:dyDescent="0.3">
      <c r="B18" s="210" t="s">
        <v>25</v>
      </c>
      <c r="C18" s="527" t="s">
        <v>5</v>
      </c>
      <c r="D18" s="224">
        <v>3950000</v>
      </c>
      <c r="E18" s="230">
        <f>SUM(E9:E17)</f>
        <v>2700000</v>
      </c>
      <c r="F18" s="230">
        <f>SUM(F9:F17)</f>
        <v>2611200</v>
      </c>
      <c r="G18" s="575">
        <f t="shared" si="0"/>
        <v>0.96711111111111114</v>
      </c>
      <c r="J18" s="7" t="s">
        <v>223</v>
      </c>
    </row>
    <row r="19" spans="1:89" ht="24.4" customHeight="1" x14ac:dyDescent="0.25">
      <c r="E19" s="708"/>
      <c r="F19" s="708"/>
      <c r="G19" s="708"/>
      <c r="H19" s="708"/>
    </row>
    <row r="20" spans="1:89" ht="18" customHeight="1" x14ac:dyDescent="0.25"/>
    <row r="21" spans="1:89" ht="22.5" customHeight="1" x14ac:dyDescent="0.25">
      <c r="E21" s="706"/>
      <c r="F21" s="706"/>
      <c r="G21" s="708"/>
      <c r="H21" s="708"/>
    </row>
    <row r="22" spans="1:89" ht="34.5" customHeight="1" x14ac:dyDescent="0.25">
      <c r="E22" s="706"/>
      <c r="F22" s="706"/>
      <c r="G22" s="707"/>
      <c r="H22" s="707"/>
    </row>
    <row r="23" spans="1:89" ht="35.65" customHeight="1" x14ac:dyDescent="0.25">
      <c r="E23" s="706"/>
      <c r="F23" s="706"/>
      <c r="G23" s="707"/>
      <c r="H23" s="707"/>
    </row>
    <row r="24" spans="1:89" ht="28.9" customHeight="1" x14ac:dyDescent="0.25"/>
    <row r="25" spans="1:89" ht="18.399999999999999" customHeight="1" x14ac:dyDescent="0.25"/>
    <row r="26" spans="1:89" ht="29.65" customHeight="1" x14ac:dyDescent="0.25"/>
    <row r="27" spans="1:89" ht="24" customHeight="1" x14ac:dyDescent="0.25"/>
    <row r="28" spans="1:89" ht="18" customHeight="1" x14ac:dyDescent="0.25"/>
    <row r="29" spans="1:89" ht="18" customHeight="1" x14ac:dyDescent="0.25"/>
    <row r="30" spans="1:89" ht="22.5" customHeight="1" thickBot="1" x14ac:dyDescent="0.3">
      <c r="E30" s="706"/>
      <c r="F30" s="706"/>
      <c r="G30" s="707"/>
      <c r="H30" s="707"/>
    </row>
    <row r="31" spans="1:89" s="28" customFormat="1" ht="28.5" customHeight="1" thickBot="1" x14ac:dyDescent="0.3">
      <c r="A31" s="27"/>
      <c r="B31" s="27"/>
      <c r="C31" s="8"/>
      <c r="D31" s="7"/>
      <c r="E31" s="705"/>
      <c r="F31" s="705"/>
      <c r="G31" s="705"/>
      <c r="H31" s="705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</row>
    <row r="32" spans="1:89" ht="23.45" customHeight="1" x14ac:dyDescent="0.25"/>
  </sheetData>
  <mergeCells count="16">
    <mergeCell ref="E21:F21"/>
    <mergeCell ref="G21:H21"/>
    <mergeCell ref="C2:D2"/>
    <mergeCell ref="C3:D3"/>
    <mergeCell ref="E19:F19"/>
    <mergeCell ref="G19:H19"/>
    <mergeCell ref="E2:G2"/>
    <mergeCell ref="C4:F4"/>
    <mergeCell ref="E31:F31"/>
    <mergeCell ref="G31:H31"/>
    <mergeCell ref="E22:F22"/>
    <mergeCell ref="G22:H22"/>
    <mergeCell ref="E23:F23"/>
    <mergeCell ref="G23:H23"/>
    <mergeCell ref="E30:F30"/>
    <mergeCell ref="G30:H30"/>
  </mergeCells>
  <phoneticPr fontId="31" type="noConversion"/>
  <printOptions horizontalCentered="1"/>
  <pageMargins left="0.70866141732283472" right="0.51181102362204722" top="1.4566929133858268" bottom="0.98425196850393704" header="0.78740157480314965" footer="0.9055118110236221"/>
  <pageSetup paperSize="9" scale="83" orientation="portrait" r:id="rId1"/>
  <headerFooter alignWithMargins="0">
    <oddHeader>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zoomScaleNormal="100" zoomScaleSheetLayoutView="100" workbookViewId="0">
      <selection activeCell="A4" sqref="A4"/>
    </sheetView>
  </sheetViews>
  <sheetFormatPr defaultRowHeight="12.75" x14ac:dyDescent="0.2"/>
  <cols>
    <col min="1" max="4" width="9.140625" style="1"/>
    <col min="5" max="5" width="34" style="1" customWidth="1"/>
    <col min="6" max="6" width="20" style="1" customWidth="1"/>
    <col min="7" max="7" width="22.28515625" style="1" customWidth="1"/>
    <col min="8" max="8" width="15.7109375" style="1" customWidth="1"/>
    <col min="9" max="260" width="9.140625" style="1"/>
    <col min="261" max="261" width="34" style="1" customWidth="1"/>
    <col min="262" max="262" width="17.140625" style="1" customWidth="1"/>
    <col min="263" max="516" width="9.140625" style="1"/>
    <col min="517" max="517" width="34" style="1" customWidth="1"/>
    <col min="518" max="518" width="17.140625" style="1" customWidth="1"/>
    <col min="519" max="772" width="9.140625" style="1"/>
    <col min="773" max="773" width="34" style="1" customWidth="1"/>
    <col min="774" max="774" width="17.140625" style="1" customWidth="1"/>
    <col min="775" max="1028" width="9.140625" style="1"/>
    <col min="1029" max="1029" width="34" style="1" customWidth="1"/>
    <col min="1030" max="1030" width="17.140625" style="1" customWidth="1"/>
    <col min="1031" max="1284" width="9.140625" style="1"/>
    <col min="1285" max="1285" width="34" style="1" customWidth="1"/>
    <col min="1286" max="1286" width="17.140625" style="1" customWidth="1"/>
    <col min="1287" max="1540" width="9.140625" style="1"/>
    <col min="1541" max="1541" width="34" style="1" customWidth="1"/>
    <col min="1542" max="1542" width="17.140625" style="1" customWidth="1"/>
    <col min="1543" max="1796" width="9.140625" style="1"/>
    <col min="1797" max="1797" width="34" style="1" customWidth="1"/>
    <col min="1798" max="1798" width="17.140625" style="1" customWidth="1"/>
    <col min="1799" max="2052" width="9.140625" style="1"/>
    <col min="2053" max="2053" width="34" style="1" customWidth="1"/>
    <col min="2054" max="2054" width="17.140625" style="1" customWidth="1"/>
    <col min="2055" max="2308" width="9.140625" style="1"/>
    <col min="2309" max="2309" width="34" style="1" customWidth="1"/>
    <col min="2310" max="2310" width="17.140625" style="1" customWidth="1"/>
    <col min="2311" max="2564" width="9.140625" style="1"/>
    <col min="2565" max="2565" width="34" style="1" customWidth="1"/>
    <col min="2566" max="2566" width="17.140625" style="1" customWidth="1"/>
    <col min="2567" max="2820" width="9.140625" style="1"/>
    <col min="2821" max="2821" width="34" style="1" customWidth="1"/>
    <col min="2822" max="2822" width="17.140625" style="1" customWidth="1"/>
    <col min="2823" max="3076" width="9.140625" style="1"/>
    <col min="3077" max="3077" width="34" style="1" customWidth="1"/>
    <col min="3078" max="3078" width="17.140625" style="1" customWidth="1"/>
    <col min="3079" max="3332" width="9.140625" style="1"/>
    <col min="3333" max="3333" width="34" style="1" customWidth="1"/>
    <col min="3334" max="3334" width="17.140625" style="1" customWidth="1"/>
    <col min="3335" max="3588" width="9.140625" style="1"/>
    <col min="3589" max="3589" width="34" style="1" customWidth="1"/>
    <col min="3590" max="3590" width="17.140625" style="1" customWidth="1"/>
    <col min="3591" max="3844" width="9.140625" style="1"/>
    <col min="3845" max="3845" width="34" style="1" customWidth="1"/>
    <col min="3846" max="3846" width="17.140625" style="1" customWidth="1"/>
    <col min="3847" max="4100" width="9.140625" style="1"/>
    <col min="4101" max="4101" width="34" style="1" customWidth="1"/>
    <col min="4102" max="4102" width="17.140625" style="1" customWidth="1"/>
    <col min="4103" max="4356" width="9.140625" style="1"/>
    <col min="4357" max="4357" width="34" style="1" customWidth="1"/>
    <col min="4358" max="4358" width="17.140625" style="1" customWidth="1"/>
    <col min="4359" max="4612" width="9.140625" style="1"/>
    <col min="4613" max="4613" width="34" style="1" customWidth="1"/>
    <col min="4614" max="4614" width="17.140625" style="1" customWidth="1"/>
    <col min="4615" max="4868" width="9.140625" style="1"/>
    <col min="4869" max="4869" width="34" style="1" customWidth="1"/>
    <col min="4870" max="4870" width="17.140625" style="1" customWidth="1"/>
    <col min="4871" max="5124" width="9.140625" style="1"/>
    <col min="5125" max="5125" width="34" style="1" customWidth="1"/>
    <col min="5126" max="5126" width="17.140625" style="1" customWidth="1"/>
    <col min="5127" max="5380" width="9.140625" style="1"/>
    <col min="5381" max="5381" width="34" style="1" customWidth="1"/>
    <col min="5382" max="5382" width="17.140625" style="1" customWidth="1"/>
    <col min="5383" max="5636" width="9.140625" style="1"/>
    <col min="5637" max="5637" width="34" style="1" customWidth="1"/>
    <col min="5638" max="5638" width="17.140625" style="1" customWidth="1"/>
    <col min="5639" max="5892" width="9.140625" style="1"/>
    <col min="5893" max="5893" width="34" style="1" customWidth="1"/>
    <col min="5894" max="5894" width="17.140625" style="1" customWidth="1"/>
    <col min="5895" max="6148" width="9.140625" style="1"/>
    <col min="6149" max="6149" width="34" style="1" customWidth="1"/>
    <col min="6150" max="6150" width="17.140625" style="1" customWidth="1"/>
    <col min="6151" max="6404" width="9.140625" style="1"/>
    <col min="6405" max="6405" width="34" style="1" customWidth="1"/>
    <col min="6406" max="6406" width="17.140625" style="1" customWidth="1"/>
    <col min="6407" max="6660" width="9.140625" style="1"/>
    <col min="6661" max="6661" width="34" style="1" customWidth="1"/>
    <col min="6662" max="6662" width="17.140625" style="1" customWidth="1"/>
    <col min="6663" max="6916" width="9.140625" style="1"/>
    <col min="6917" max="6917" width="34" style="1" customWidth="1"/>
    <col min="6918" max="6918" width="17.140625" style="1" customWidth="1"/>
    <col min="6919" max="7172" width="9.140625" style="1"/>
    <col min="7173" max="7173" width="34" style="1" customWidth="1"/>
    <col min="7174" max="7174" width="17.140625" style="1" customWidth="1"/>
    <col min="7175" max="7428" width="9.140625" style="1"/>
    <col min="7429" max="7429" width="34" style="1" customWidth="1"/>
    <col min="7430" max="7430" width="17.140625" style="1" customWidth="1"/>
    <col min="7431" max="7684" width="9.140625" style="1"/>
    <col min="7685" max="7685" width="34" style="1" customWidth="1"/>
    <col min="7686" max="7686" width="17.140625" style="1" customWidth="1"/>
    <col min="7687" max="7940" width="9.140625" style="1"/>
    <col min="7941" max="7941" width="34" style="1" customWidth="1"/>
    <col min="7942" max="7942" width="17.140625" style="1" customWidth="1"/>
    <col min="7943" max="8196" width="9.140625" style="1"/>
    <col min="8197" max="8197" width="34" style="1" customWidth="1"/>
    <col min="8198" max="8198" width="17.140625" style="1" customWidth="1"/>
    <col min="8199" max="8452" width="9.140625" style="1"/>
    <col min="8453" max="8453" width="34" style="1" customWidth="1"/>
    <col min="8454" max="8454" width="17.140625" style="1" customWidth="1"/>
    <col min="8455" max="8708" width="9.140625" style="1"/>
    <col min="8709" max="8709" width="34" style="1" customWidth="1"/>
    <col min="8710" max="8710" width="17.140625" style="1" customWidth="1"/>
    <col min="8711" max="8964" width="9.140625" style="1"/>
    <col min="8965" max="8965" width="34" style="1" customWidth="1"/>
    <col min="8966" max="8966" width="17.140625" style="1" customWidth="1"/>
    <col min="8967" max="9220" width="9.140625" style="1"/>
    <col min="9221" max="9221" width="34" style="1" customWidth="1"/>
    <col min="9222" max="9222" width="17.140625" style="1" customWidth="1"/>
    <col min="9223" max="9476" width="9.140625" style="1"/>
    <col min="9477" max="9477" width="34" style="1" customWidth="1"/>
    <col min="9478" max="9478" width="17.140625" style="1" customWidth="1"/>
    <col min="9479" max="9732" width="9.140625" style="1"/>
    <col min="9733" max="9733" width="34" style="1" customWidth="1"/>
    <col min="9734" max="9734" width="17.140625" style="1" customWidth="1"/>
    <col min="9735" max="9988" width="9.140625" style="1"/>
    <col min="9989" max="9989" width="34" style="1" customWidth="1"/>
    <col min="9990" max="9990" width="17.140625" style="1" customWidth="1"/>
    <col min="9991" max="10244" width="9.140625" style="1"/>
    <col min="10245" max="10245" width="34" style="1" customWidth="1"/>
    <col min="10246" max="10246" width="17.140625" style="1" customWidth="1"/>
    <col min="10247" max="10500" width="9.140625" style="1"/>
    <col min="10501" max="10501" width="34" style="1" customWidth="1"/>
    <col min="10502" max="10502" width="17.140625" style="1" customWidth="1"/>
    <col min="10503" max="10756" width="9.140625" style="1"/>
    <col min="10757" max="10757" width="34" style="1" customWidth="1"/>
    <col min="10758" max="10758" width="17.140625" style="1" customWidth="1"/>
    <col min="10759" max="11012" width="9.140625" style="1"/>
    <col min="11013" max="11013" width="34" style="1" customWidth="1"/>
    <col min="11014" max="11014" width="17.140625" style="1" customWidth="1"/>
    <col min="11015" max="11268" width="9.140625" style="1"/>
    <col min="11269" max="11269" width="34" style="1" customWidth="1"/>
    <col min="11270" max="11270" width="17.140625" style="1" customWidth="1"/>
    <col min="11271" max="11524" width="9.140625" style="1"/>
    <col min="11525" max="11525" width="34" style="1" customWidth="1"/>
    <col min="11526" max="11526" width="17.140625" style="1" customWidth="1"/>
    <col min="11527" max="11780" width="9.140625" style="1"/>
    <col min="11781" max="11781" width="34" style="1" customWidth="1"/>
    <col min="11782" max="11782" width="17.140625" style="1" customWidth="1"/>
    <col min="11783" max="12036" width="9.140625" style="1"/>
    <col min="12037" max="12037" width="34" style="1" customWidth="1"/>
    <col min="12038" max="12038" width="17.140625" style="1" customWidth="1"/>
    <col min="12039" max="12292" width="9.140625" style="1"/>
    <col min="12293" max="12293" width="34" style="1" customWidth="1"/>
    <col min="12294" max="12294" width="17.140625" style="1" customWidth="1"/>
    <col min="12295" max="12548" width="9.140625" style="1"/>
    <col min="12549" max="12549" width="34" style="1" customWidth="1"/>
    <col min="12550" max="12550" width="17.140625" style="1" customWidth="1"/>
    <col min="12551" max="12804" width="9.140625" style="1"/>
    <col min="12805" max="12805" width="34" style="1" customWidth="1"/>
    <col min="12806" max="12806" width="17.140625" style="1" customWidth="1"/>
    <col min="12807" max="13060" width="9.140625" style="1"/>
    <col min="13061" max="13061" width="34" style="1" customWidth="1"/>
    <col min="13062" max="13062" width="17.140625" style="1" customWidth="1"/>
    <col min="13063" max="13316" width="9.140625" style="1"/>
    <col min="13317" max="13317" width="34" style="1" customWidth="1"/>
    <col min="13318" max="13318" width="17.140625" style="1" customWidth="1"/>
    <col min="13319" max="13572" width="9.140625" style="1"/>
    <col min="13573" max="13573" width="34" style="1" customWidth="1"/>
    <col min="13574" max="13574" width="17.140625" style="1" customWidth="1"/>
    <col min="13575" max="13828" width="9.140625" style="1"/>
    <col min="13829" max="13829" width="34" style="1" customWidth="1"/>
    <col min="13830" max="13830" width="17.140625" style="1" customWidth="1"/>
    <col min="13831" max="14084" width="9.140625" style="1"/>
    <col min="14085" max="14085" width="34" style="1" customWidth="1"/>
    <col min="14086" max="14086" width="17.140625" style="1" customWidth="1"/>
    <col min="14087" max="14340" width="9.140625" style="1"/>
    <col min="14341" max="14341" width="34" style="1" customWidth="1"/>
    <col min="14342" max="14342" width="17.140625" style="1" customWidth="1"/>
    <col min="14343" max="14596" width="9.140625" style="1"/>
    <col min="14597" max="14597" width="34" style="1" customWidth="1"/>
    <col min="14598" max="14598" width="17.140625" style="1" customWidth="1"/>
    <col min="14599" max="14852" width="9.140625" style="1"/>
    <col min="14853" max="14853" width="34" style="1" customWidth="1"/>
    <col min="14854" max="14854" width="17.140625" style="1" customWidth="1"/>
    <col min="14855" max="15108" width="9.140625" style="1"/>
    <col min="15109" max="15109" width="34" style="1" customWidth="1"/>
    <col min="15110" max="15110" width="17.140625" style="1" customWidth="1"/>
    <col min="15111" max="15364" width="9.140625" style="1"/>
    <col min="15365" max="15365" width="34" style="1" customWidth="1"/>
    <col min="15366" max="15366" width="17.140625" style="1" customWidth="1"/>
    <col min="15367" max="15620" width="9.140625" style="1"/>
    <col min="15621" max="15621" width="34" style="1" customWidth="1"/>
    <col min="15622" max="15622" width="17.140625" style="1" customWidth="1"/>
    <col min="15623" max="15876" width="9.140625" style="1"/>
    <col min="15877" max="15877" width="34" style="1" customWidth="1"/>
    <col min="15878" max="15878" width="17.140625" style="1" customWidth="1"/>
    <col min="15879" max="16132" width="9.140625" style="1"/>
    <col min="16133" max="16133" width="34" style="1" customWidth="1"/>
    <col min="16134" max="16134" width="17.140625" style="1" customWidth="1"/>
    <col min="16135" max="16384" width="9.140625" style="1"/>
  </cols>
  <sheetData>
    <row r="1" spans="1:9" x14ac:dyDescent="0.2">
      <c r="F1" s="29"/>
    </row>
    <row r="3" spans="1:9" ht="15.75" customHeight="1" x14ac:dyDescent="0.25">
      <c r="A3" s="710" t="s">
        <v>776</v>
      </c>
      <c r="B3" s="710"/>
      <c r="C3" s="710"/>
      <c r="D3" s="710"/>
      <c r="E3" s="710"/>
      <c r="F3" s="710"/>
      <c r="G3" s="710"/>
      <c r="H3" s="710"/>
      <c r="I3" s="710"/>
    </row>
    <row r="4" spans="1:9" ht="15.75" x14ac:dyDescent="0.25">
      <c r="A4" s="30"/>
      <c r="B4" s="30"/>
      <c r="C4" s="30"/>
      <c r="D4" s="30"/>
      <c r="E4" s="30"/>
      <c r="F4" s="30"/>
    </row>
    <row r="5" spans="1:9" s="4" customFormat="1" ht="15.75" x14ac:dyDescent="0.25">
      <c r="A5" s="671" t="s">
        <v>719</v>
      </c>
      <c r="B5" s="671"/>
      <c r="C5" s="671"/>
      <c r="D5" s="671"/>
      <c r="E5" s="671"/>
      <c r="F5" s="671"/>
      <c r="G5" s="671"/>
    </row>
    <row r="6" spans="1:9" s="4" customFormat="1" ht="15.75" x14ac:dyDescent="0.25">
      <c r="F6" s="31"/>
    </row>
    <row r="7" spans="1:9" s="4" customFormat="1" ht="15.75" x14ac:dyDescent="0.25">
      <c r="F7" s="31"/>
    </row>
    <row r="8" spans="1:9" ht="13.5" thickBot="1" x14ac:dyDescent="0.25">
      <c r="F8" s="57"/>
    </row>
    <row r="9" spans="1:9" ht="32.25" thickBot="1" x14ac:dyDescent="0.3">
      <c r="A9" s="33" t="s">
        <v>80</v>
      </c>
      <c r="B9" s="718" t="s">
        <v>7</v>
      </c>
      <c r="C9" s="718"/>
      <c r="D9" s="718"/>
      <c r="E9" s="719"/>
      <c r="F9" s="232" t="s">
        <v>734</v>
      </c>
      <c r="G9" s="32" t="s">
        <v>735</v>
      </c>
      <c r="H9" s="32" t="s">
        <v>224</v>
      </c>
      <c r="I9" s="221" t="s">
        <v>151</v>
      </c>
    </row>
    <row r="10" spans="1:9" ht="30" customHeight="1" x14ac:dyDescent="0.25">
      <c r="A10" s="34" t="s">
        <v>8</v>
      </c>
      <c r="B10" s="723" t="s">
        <v>225</v>
      </c>
      <c r="C10" s="724"/>
      <c r="D10" s="724"/>
      <c r="E10" s="725"/>
      <c r="F10" s="531">
        <v>0</v>
      </c>
      <c r="G10" s="532">
        <v>80360</v>
      </c>
      <c r="H10" s="534">
        <v>80360</v>
      </c>
      <c r="I10" s="572">
        <f>H10/G10</f>
        <v>1</v>
      </c>
    </row>
    <row r="11" spans="1:9" ht="30" customHeight="1" x14ac:dyDescent="0.25">
      <c r="A11" s="124" t="s">
        <v>10</v>
      </c>
      <c r="B11" s="715" t="s">
        <v>720</v>
      </c>
      <c r="C11" s="716"/>
      <c r="D11" s="716"/>
      <c r="E11" s="717"/>
      <c r="F11" s="529">
        <v>50000</v>
      </c>
      <c r="G11" s="528">
        <v>50000</v>
      </c>
      <c r="H11" s="535">
        <v>50000</v>
      </c>
      <c r="I11" s="576">
        <f t="shared" ref="I11:I15" si="0">H11/G11</f>
        <v>1</v>
      </c>
    </row>
    <row r="12" spans="1:9" ht="25.5" customHeight="1" x14ac:dyDescent="0.25">
      <c r="A12" s="124" t="s">
        <v>12</v>
      </c>
      <c r="B12" s="720" t="s">
        <v>226</v>
      </c>
      <c r="C12" s="721"/>
      <c r="D12" s="721"/>
      <c r="E12" s="722"/>
      <c r="F12" s="530">
        <v>370000</v>
      </c>
      <c r="G12" s="528">
        <v>330000</v>
      </c>
      <c r="H12" s="535">
        <v>411122</v>
      </c>
      <c r="I12" s="576">
        <f t="shared" si="0"/>
        <v>1.2458242424242425</v>
      </c>
    </row>
    <row r="13" spans="1:9" ht="33.75" customHeight="1" x14ac:dyDescent="0.25">
      <c r="A13" s="124" t="s">
        <v>14</v>
      </c>
      <c r="B13" s="715" t="s">
        <v>227</v>
      </c>
      <c r="C13" s="716"/>
      <c r="D13" s="716"/>
      <c r="E13" s="717"/>
      <c r="F13" s="529">
        <v>0</v>
      </c>
      <c r="G13" s="528">
        <v>3640000</v>
      </c>
      <c r="H13" s="535">
        <v>3551729</v>
      </c>
      <c r="I13" s="576">
        <f t="shared" si="0"/>
        <v>0.97574972527472525</v>
      </c>
    </row>
    <row r="14" spans="1:9" ht="28.5" customHeight="1" thickBot="1" x14ac:dyDescent="0.3">
      <c r="A14" s="124" t="s">
        <v>16</v>
      </c>
      <c r="B14" s="715" t="s">
        <v>228</v>
      </c>
      <c r="C14" s="716"/>
      <c r="D14" s="716"/>
      <c r="E14" s="717"/>
      <c r="F14" s="529">
        <v>230000</v>
      </c>
      <c r="G14" s="528">
        <v>370000</v>
      </c>
      <c r="H14" s="535">
        <v>270000</v>
      </c>
      <c r="I14" s="576">
        <f t="shared" si="0"/>
        <v>0.72972972972972971</v>
      </c>
    </row>
    <row r="15" spans="1:9" ht="25.5" customHeight="1" thickBot="1" x14ac:dyDescent="0.3">
      <c r="A15" s="33" t="s">
        <v>19</v>
      </c>
      <c r="B15" s="713" t="s">
        <v>229</v>
      </c>
      <c r="C15" s="713"/>
      <c r="D15" s="713"/>
      <c r="E15" s="714"/>
      <c r="F15" s="489">
        <f>SUM(F10:F14)</f>
        <v>650000</v>
      </c>
      <c r="G15" s="489">
        <f>SUM(G10:G14)</f>
        <v>4470360</v>
      </c>
      <c r="H15" s="533">
        <f>SUM(H10:H14)</f>
        <v>4363211</v>
      </c>
      <c r="I15" s="577">
        <f t="shared" si="0"/>
        <v>0.97603123685788173</v>
      </c>
    </row>
    <row r="16" spans="1:9" s="29" customFormat="1" ht="31.5" customHeight="1" thickBot="1" x14ac:dyDescent="0.3">
      <c r="A16" s="242" t="s">
        <v>21</v>
      </c>
      <c r="B16" s="711" t="s">
        <v>233</v>
      </c>
      <c r="C16" s="712"/>
      <c r="D16" s="712"/>
      <c r="E16" s="712"/>
      <c r="F16" s="242">
        <v>0</v>
      </c>
      <c r="G16" s="242">
        <v>0</v>
      </c>
      <c r="H16" s="242">
        <v>0</v>
      </c>
      <c r="I16" s="241"/>
    </row>
    <row r="17" spans="5:5" ht="31.5" customHeight="1" x14ac:dyDescent="0.2"/>
    <row r="18" spans="5:5" ht="33.75" customHeight="1" x14ac:dyDescent="0.2"/>
    <row r="20" spans="5:5" x14ac:dyDescent="0.2">
      <c r="E20" s="1" t="s">
        <v>75</v>
      </c>
    </row>
  </sheetData>
  <mergeCells count="10">
    <mergeCell ref="A3:I3"/>
    <mergeCell ref="A5:G5"/>
    <mergeCell ref="B16:E16"/>
    <mergeCell ref="B15:E15"/>
    <mergeCell ref="B14:E14"/>
    <mergeCell ref="B9:E9"/>
    <mergeCell ref="B12:E12"/>
    <mergeCell ref="B13:E13"/>
    <mergeCell ref="B10:E10"/>
    <mergeCell ref="B11:E11"/>
  </mergeCells>
  <phoneticPr fontId="3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zoomScaleNormal="100" zoomScaleSheetLayoutView="100" workbookViewId="0">
      <selection activeCell="B3" sqref="B3:C3"/>
    </sheetView>
  </sheetViews>
  <sheetFormatPr defaultRowHeight="12.75" x14ac:dyDescent="0.2"/>
  <cols>
    <col min="1" max="1" width="8.7109375" style="1" customWidth="1"/>
    <col min="2" max="2" width="36.7109375" style="1" customWidth="1"/>
    <col min="3" max="3" width="20" style="1" customWidth="1"/>
    <col min="4" max="4" width="20.5703125" style="1" customWidth="1"/>
    <col min="5" max="5" width="20.42578125" style="1" customWidth="1"/>
    <col min="6" max="256" width="9.140625" style="1"/>
    <col min="257" max="257" width="4.140625" style="1" customWidth="1"/>
    <col min="258" max="258" width="50.5703125" style="1" customWidth="1"/>
    <col min="259" max="259" width="20" style="1" customWidth="1"/>
    <col min="260" max="260" width="10.7109375" style="1" customWidth="1"/>
    <col min="261" max="512" width="9.140625" style="1"/>
    <col min="513" max="513" width="4.140625" style="1" customWidth="1"/>
    <col min="514" max="514" width="50.5703125" style="1" customWidth="1"/>
    <col min="515" max="515" width="20" style="1" customWidth="1"/>
    <col min="516" max="516" width="10.7109375" style="1" customWidth="1"/>
    <col min="517" max="768" width="9.140625" style="1"/>
    <col min="769" max="769" width="4.140625" style="1" customWidth="1"/>
    <col min="770" max="770" width="50.5703125" style="1" customWidth="1"/>
    <col min="771" max="771" width="20" style="1" customWidth="1"/>
    <col min="772" max="772" width="10.7109375" style="1" customWidth="1"/>
    <col min="773" max="1024" width="9.140625" style="1"/>
    <col min="1025" max="1025" width="4.140625" style="1" customWidth="1"/>
    <col min="1026" max="1026" width="50.5703125" style="1" customWidth="1"/>
    <col min="1027" max="1027" width="20" style="1" customWidth="1"/>
    <col min="1028" max="1028" width="10.7109375" style="1" customWidth="1"/>
    <col min="1029" max="1280" width="9.140625" style="1"/>
    <col min="1281" max="1281" width="4.140625" style="1" customWidth="1"/>
    <col min="1282" max="1282" width="50.5703125" style="1" customWidth="1"/>
    <col min="1283" max="1283" width="20" style="1" customWidth="1"/>
    <col min="1284" max="1284" width="10.7109375" style="1" customWidth="1"/>
    <col min="1285" max="1536" width="9.140625" style="1"/>
    <col min="1537" max="1537" width="4.140625" style="1" customWidth="1"/>
    <col min="1538" max="1538" width="50.5703125" style="1" customWidth="1"/>
    <col min="1539" max="1539" width="20" style="1" customWidth="1"/>
    <col min="1540" max="1540" width="10.7109375" style="1" customWidth="1"/>
    <col min="1541" max="1792" width="9.140625" style="1"/>
    <col min="1793" max="1793" width="4.140625" style="1" customWidth="1"/>
    <col min="1794" max="1794" width="50.5703125" style="1" customWidth="1"/>
    <col min="1795" max="1795" width="20" style="1" customWidth="1"/>
    <col min="1796" max="1796" width="10.7109375" style="1" customWidth="1"/>
    <col min="1797" max="2048" width="9.140625" style="1"/>
    <col min="2049" max="2049" width="4.140625" style="1" customWidth="1"/>
    <col min="2050" max="2050" width="50.5703125" style="1" customWidth="1"/>
    <col min="2051" max="2051" width="20" style="1" customWidth="1"/>
    <col min="2052" max="2052" width="10.7109375" style="1" customWidth="1"/>
    <col min="2053" max="2304" width="9.140625" style="1"/>
    <col min="2305" max="2305" width="4.140625" style="1" customWidth="1"/>
    <col min="2306" max="2306" width="50.5703125" style="1" customWidth="1"/>
    <col min="2307" max="2307" width="20" style="1" customWidth="1"/>
    <col min="2308" max="2308" width="10.7109375" style="1" customWidth="1"/>
    <col min="2309" max="2560" width="9.140625" style="1"/>
    <col min="2561" max="2561" width="4.140625" style="1" customWidth="1"/>
    <col min="2562" max="2562" width="50.5703125" style="1" customWidth="1"/>
    <col min="2563" max="2563" width="20" style="1" customWidth="1"/>
    <col min="2564" max="2564" width="10.7109375" style="1" customWidth="1"/>
    <col min="2565" max="2816" width="9.140625" style="1"/>
    <col min="2817" max="2817" width="4.140625" style="1" customWidth="1"/>
    <col min="2818" max="2818" width="50.5703125" style="1" customWidth="1"/>
    <col min="2819" max="2819" width="20" style="1" customWidth="1"/>
    <col min="2820" max="2820" width="10.7109375" style="1" customWidth="1"/>
    <col min="2821" max="3072" width="9.140625" style="1"/>
    <col min="3073" max="3073" width="4.140625" style="1" customWidth="1"/>
    <col min="3074" max="3074" width="50.5703125" style="1" customWidth="1"/>
    <col min="3075" max="3075" width="20" style="1" customWidth="1"/>
    <col min="3076" max="3076" width="10.7109375" style="1" customWidth="1"/>
    <col min="3077" max="3328" width="9.140625" style="1"/>
    <col min="3329" max="3329" width="4.140625" style="1" customWidth="1"/>
    <col min="3330" max="3330" width="50.5703125" style="1" customWidth="1"/>
    <col min="3331" max="3331" width="20" style="1" customWidth="1"/>
    <col min="3332" max="3332" width="10.7109375" style="1" customWidth="1"/>
    <col min="3333" max="3584" width="9.140625" style="1"/>
    <col min="3585" max="3585" width="4.140625" style="1" customWidth="1"/>
    <col min="3586" max="3586" width="50.5703125" style="1" customWidth="1"/>
    <col min="3587" max="3587" width="20" style="1" customWidth="1"/>
    <col min="3588" max="3588" width="10.7109375" style="1" customWidth="1"/>
    <col min="3589" max="3840" width="9.140625" style="1"/>
    <col min="3841" max="3841" width="4.140625" style="1" customWidth="1"/>
    <col min="3842" max="3842" width="50.5703125" style="1" customWidth="1"/>
    <col min="3843" max="3843" width="20" style="1" customWidth="1"/>
    <col min="3844" max="3844" width="10.7109375" style="1" customWidth="1"/>
    <col min="3845" max="4096" width="9.140625" style="1"/>
    <col min="4097" max="4097" width="4.140625" style="1" customWidth="1"/>
    <col min="4098" max="4098" width="50.5703125" style="1" customWidth="1"/>
    <col min="4099" max="4099" width="20" style="1" customWidth="1"/>
    <col min="4100" max="4100" width="10.7109375" style="1" customWidth="1"/>
    <col min="4101" max="4352" width="9.140625" style="1"/>
    <col min="4353" max="4353" width="4.140625" style="1" customWidth="1"/>
    <col min="4354" max="4354" width="50.5703125" style="1" customWidth="1"/>
    <col min="4355" max="4355" width="20" style="1" customWidth="1"/>
    <col min="4356" max="4356" width="10.7109375" style="1" customWidth="1"/>
    <col min="4357" max="4608" width="9.140625" style="1"/>
    <col min="4609" max="4609" width="4.140625" style="1" customWidth="1"/>
    <col min="4610" max="4610" width="50.5703125" style="1" customWidth="1"/>
    <col min="4611" max="4611" width="20" style="1" customWidth="1"/>
    <col min="4612" max="4612" width="10.7109375" style="1" customWidth="1"/>
    <col min="4613" max="4864" width="9.140625" style="1"/>
    <col min="4865" max="4865" width="4.140625" style="1" customWidth="1"/>
    <col min="4866" max="4866" width="50.5703125" style="1" customWidth="1"/>
    <col min="4867" max="4867" width="20" style="1" customWidth="1"/>
    <col min="4868" max="4868" width="10.7109375" style="1" customWidth="1"/>
    <col min="4869" max="5120" width="9.140625" style="1"/>
    <col min="5121" max="5121" width="4.140625" style="1" customWidth="1"/>
    <col min="5122" max="5122" width="50.5703125" style="1" customWidth="1"/>
    <col min="5123" max="5123" width="20" style="1" customWidth="1"/>
    <col min="5124" max="5124" width="10.7109375" style="1" customWidth="1"/>
    <col min="5125" max="5376" width="9.140625" style="1"/>
    <col min="5377" max="5377" width="4.140625" style="1" customWidth="1"/>
    <col min="5378" max="5378" width="50.5703125" style="1" customWidth="1"/>
    <col min="5379" max="5379" width="20" style="1" customWidth="1"/>
    <col min="5380" max="5380" width="10.7109375" style="1" customWidth="1"/>
    <col min="5381" max="5632" width="9.140625" style="1"/>
    <col min="5633" max="5633" width="4.140625" style="1" customWidth="1"/>
    <col min="5634" max="5634" width="50.5703125" style="1" customWidth="1"/>
    <col min="5635" max="5635" width="20" style="1" customWidth="1"/>
    <col min="5636" max="5636" width="10.7109375" style="1" customWidth="1"/>
    <col min="5637" max="5888" width="9.140625" style="1"/>
    <col min="5889" max="5889" width="4.140625" style="1" customWidth="1"/>
    <col min="5890" max="5890" width="50.5703125" style="1" customWidth="1"/>
    <col min="5891" max="5891" width="20" style="1" customWidth="1"/>
    <col min="5892" max="5892" width="10.7109375" style="1" customWidth="1"/>
    <col min="5893" max="6144" width="9.140625" style="1"/>
    <col min="6145" max="6145" width="4.140625" style="1" customWidth="1"/>
    <col min="6146" max="6146" width="50.5703125" style="1" customWidth="1"/>
    <col min="6147" max="6147" width="20" style="1" customWidth="1"/>
    <col min="6148" max="6148" width="10.7109375" style="1" customWidth="1"/>
    <col min="6149" max="6400" width="9.140625" style="1"/>
    <col min="6401" max="6401" width="4.140625" style="1" customWidth="1"/>
    <col min="6402" max="6402" width="50.5703125" style="1" customWidth="1"/>
    <col min="6403" max="6403" width="20" style="1" customWidth="1"/>
    <col min="6404" max="6404" width="10.7109375" style="1" customWidth="1"/>
    <col min="6405" max="6656" width="9.140625" style="1"/>
    <col min="6657" max="6657" width="4.140625" style="1" customWidth="1"/>
    <col min="6658" max="6658" width="50.5703125" style="1" customWidth="1"/>
    <col min="6659" max="6659" width="20" style="1" customWidth="1"/>
    <col min="6660" max="6660" width="10.7109375" style="1" customWidth="1"/>
    <col min="6661" max="6912" width="9.140625" style="1"/>
    <col min="6913" max="6913" width="4.140625" style="1" customWidth="1"/>
    <col min="6914" max="6914" width="50.5703125" style="1" customWidth="1"/>
    <col min="6915" max="6915" width="20" style="1" customWidth="1"/>
    <col min="6916" max="6916" width="10.7109375" style="1" customWidth="1"/>
    <col min="6917" max="7168" width="9.140625" style="1"/>
    <col min="7169" max="7169" width="4.140625" style="1" customWidth="1"/>
    <col min="7170" max="7170" width="50.5703125" style="1" customWidth="1"/>
    <col min="7171" max="7171" width="20" style="1" customWidth="1"/>
    <col min="7172" max="7172" width="10.7109375" style="1" customWidth="1"/>
    <col min="7173" max="7424" width="9.140625" style="1"/>
    <col min="7425" max="7425" width="4.140625" style="1" customWidth="1"/>
    <col min="7426" max="7426" width="50.5703125" style="1" customWidth="1"/>
    <col min="7427" max="7427" width="20" style="1" customWidth="1"/>
    <col min="7428" max="7428" width="10.7109375" style="1" customWidth="1"/>
    <col min="7429" max="7680" width="9.140625" style="1"/>
    <col min="7681" max="7681" width="4.140625" style="1" customWidth="1"/>
    <col min="7682" max="7682" width="50.5703125" style="1" customWidth="1"/>
    <col min="7683" max="7683" width="20" style="1" customWidth="1"/>
    <col min="7684" max="7684" width="10.7109375" style="1" customWidth="1"/>
    <col min="7685" max="7936" width="9.140625" style="1"/>
    <col min="7937" max="7937" width="4.140625" style="1" customWidth="1"/>
    <col min="7938" max="7938" width="50.5703125" style="1" customWidth="1"/>
    <col min="7939" max="7939" width="20" style="1" customWidth="1"/>
    <col min="7940" max="7940" width="10.7109375" style="1" customWidth="1"/>
    <col min="7941" max="8192" width="9.140625" style="1"/>
    <col min="8193" max="8193" width="4.140625" style="1" customWidth="1"/>
    <col min="8194" max="8194" width="50.5703125" style="1" customWidth="1"/>
    <col min="8195" max="8195" width="20" style="1" customWidth="1"/>
    <col min="8196" max="8196" width="10.7109375" style="1" customWidth="1"/>
    <col min="8197" max="8448" width="9.140625" style="1"/>
    <col min="8449" max="8449" width="4.140625" style="1" customWidth="1"/>
    <col min="8450" max="8450" width="50.5703125" style="1" customWidth="1"/>
    <col min="8451" max="8451" width="20" style="1" customWidth="1"/>
    <col min="8452" max="8452" width="10.7109375" style="1" customWidth="1"/>
    <col min="8453" max="8704" width="9.140625" style="1"/>
    <col min="8705" max="8705" width="4.140625" style="1" customWidth="1"/>
    <col min="8706" max="8706" width="50.5703125" style="1" customWidth="1"/>
    <col min="8707" max="8707" width="20" style="1" customWidth="1"/>
    <col min="8708" max="8708" width="10.7109375" style="1" customWidth="1"/>
    <col min="8709" max="8960" width="9.140625" style="1"/>
    <col min="8961" max="8961" width="4.140625" style="1" customWidth="1"/>
    <col min="8962" max="8962" width="50.5703125" style="1" customWidth="1"/>
    <col min="8963" max="8963" width="20" style="1" customWidth="1"/>
    <col min="8964" max="8964" width="10.7109375" style="1" customWidth="1"/>
    <col min="8965" max="9216" width="9.140625" style="1"/>
    <col min="9217" max="9217" width="4.140625" style="1" customWidth="1"/>
    <col min="9218" max="9218" width="50.5703125" style="1" customWidth="1"/>
    <col min="9219" max="9219" width="20" style="1" customWidth="1"/>
    <col min="9220" max="9220" width="10.7109375" style="1" customWidth="1"/>
    <col min="9221" max="9472" width="9.140625" style="1"/>
    <col min="9473" max="9473" width="4.140625" style="1" customWidth="1"/>
    <col min="9474" max="9474" width="50.5703125" style="1" customWidth="1"/>
    <col min="9475" max="9475" width="20" style="1" customWidth="1"/>
    <col min="9476" max="9476" width="10.7109375" style="1" customWidth="1"/>
    <col min="9477" max="9728" width="9.140625" style="1"/>
    <col min="9729" max="9729" width="4.140625" style="1" customWidth="1"/>
    <col min="9730" max="9730" width="50.5703125" style="1" customWidth="1"/>
    <col min="9731" max="9731" width="20" style="1" customWidth="1"/>
    <col min="9732" max="9732" width="10.7109375" style="1" customWidth="1"/>
    <col min="9733" max="9984" width="9.140625" style="1"/>
    <col min="9985" max="9985" width="4.140625" style="1" customWidth="1"/>
    <col min="9986" max="9986" width="50.5703125" style="1" customWidth="1"/>
    <col min="9987" max="9987" width="20" style="1" customWidth="1"/>
    <col min="9988" max="9988" width="10.7109375" style="1" customWidth="1"/>
    <col min="9989" max="10240" width="9.140625" style="1"/>
    <col min="10241" max="10241" width="4.140625" style="1" customWidth="1"/>
    <col min="10242" max="10242" width="50.5703125" style="1" customWidth="1"/>
    <col min="10243" max="10243" width="20" style="1" customWidth="1"/>
    <col min="10244" max="10244" width="10.7109375" style="1" customWidth="1"/>
    <col min="10245" max="10496" width="9.140625" style="1"/>
    <col min="10497" max="10497" width="4.140625" style="1" customWidth="1"/>
    <col min="10498" max="10498" width="50.5703125" style="1" customWidth="1"/>
    <col min="10499" max="10499" width="20" style="1" customWidth="1"/>
    <col min="10500" max="10500" width="10.7109375" style="1" customWidth="1"/>
    <col min="10501" max="10752" width="9.140625" style="1"/>
    <col min="10753" max="10753" width="4.140625" style="1" customWidth="1"/>
    <col min="10754" max="10754" width="50.5703125" style="1" customWidth="1"/>
    <col min="10755" max="10755" width="20" style="1" customWidth="1"/>
    <col min="10756" max="10756" width="10.7109375" style="1" customWidth="1"/>
    <col min="10757" max="11008" width="9.140625" style="1"/>
    <col min="11009" max="11009" width="4.140625" style="1" customWidth="1"/>
    <col min="11010" max="11010" width="50.5703125" style="1" customWidth="1"/>
    <col min="11011" max="11011" width="20" style="1" customWidth="1"/>
    <col min="11012" max="11012" width="10.7109375" style="1" customWidth="1"/>
    <col min="11013" max="11264" width="9.140625" style="1"/>
    <col min="11265" max="11265" width="4.140625" style="1" customWidth="1"/>
    <col min="11266" max="11266" width="50.5703125" style="1" customWidth="1"/>
    <col min="11267" max="11267" width="20" style="1" customWidth="1"/>
    <col min="11268" max="11268" width="10.7109375" style="1" customWidth="1"/>
    <col min="11269" max="11520" width="9.140625" style="1"/>
    <col min="11521" max="11521" width="4.140625" style="1" customWidth="1"/>
    <col min="11522" max="11522" width="50.5703125" style="1" customWidth="1"/>
    <col min="11523" max="11523" width="20" style="1" customWidth="1"/>
    <col min="11524" max="11524" width="10.7109375" style="1" customWidth="1"/>
    <col min="11525" max="11776" width="9.140625" style="1"/>
    <col min="11777" max="11777" width="4.140625" style="1" customWidth="1"/>
    <col min="11778" max="11778" width="50.5703125" style="1" customWidth="1"/>
    <col min="11779" max="11779" width="20" style="1" customWidth="1"/>
    <col min="11780" max="11780" width="10.7109375" style="1" customWidth="1"/>
    <col min="11781" max="12032" width="9.140625" style="1"/>
    <col min="12033" max="12033" width="4.140625" style="1" customWidth="1"/>
    <col min="12034" max="12034" width="50.5703125" style="1" customWidth="1"/>
    <col min="12035" max="12035" width="20" style="1" customWidth="1"/>
    <col min="12036" max="12036" width="10.7109375" style="1" customWidth="1"/>
    <col min="12037" max="12288" width="9.140625" style="1"/>
    <col min="12289" max="12289" width="4.140625" style="1" customWidth="1"/>
    <col min="12290" max="12290" width="50.5703125" style="1" customWidth="1"/>
    <col min="12291" max="12291" width="20" style="1" customWidth="1"/>
    <col min="12292" max="12292" width="10.7109375" style="1" customWidth="1"/>
    <col min="12293" max="12544" width="9.140625" style="1"/>
    <col min="12545" max="12545" width="4.140625" style="1" customWidth="1"/>
    <col min="12546" max="12546" width="50.5703125" style="1" customWidth="1"/>
    <col min="12547" max="12547" width="20" style="1" customWidth="1"/>
    <col min="12548" max="12548" width="10.7109375" style="1" customWidth="1"/>
    <col min="12549" max="12800" width="9.140625" style="1"/>
    <col min="12801" max="12801" width="4.140625" style="1" customWidth="1"/>
    <col min="12802" max="12802" width="50.5703125" style="1" customWidth="1"/>
    <col min="12803" max="12803" width="20" style="1" customWidth="1"/>
    <col min="12804" max="12804" width="10.7109375" style="1" customWidth="1"/>
    <col min="12805" max="13056" width="9.140625" style="1"/>
    <col min="13057" max="13057" width="4.140625" style="1" customWidth="1"/>
    <col min="13058" max="13058" width="50.5703125" style="1" customWidth="1"/>
    <col min="13059" max="13059" width="20" style="1" customWidth="1"/>
    <col min="13060" max="13060" width="10.7109375" style="1" customWidth="1"/>
    <col min="13061" max="13312" width="9.140625" style="1"/>
    <col min="13313" max="13313" width="4.140625" style="1" customWidth="1"/>
    <col min="13314" max="13314" width="50.5703125" style="1" customWidth="1"/>
    <col min="13315" max="13315" width="20" style="1" customWidth="1"/>
    <col min="13316" max="13316" width="10.7109375" style="1" customWidth="1"/>
    <col min="13317" max="13568" width="9.140625" style="1"/>
    <col min="13569" max="13569" width="4.140625" style="1" customWidth="1"/>
    <col min="13570" max="13570" width="50.5703125" style="1" customWidth="1"/>
    <col min="13571" max="13571" width="20" style="1" customWidth="1"/>
    <col min="13572" max="13572" width="10.7109375" style="1" customWidth="1"/>
    <col min="13573" max="13824" width="9.140625" style="1"/>
    <col min="13825" max="13825" width="4.140625" style="1" customWidth="1"/>
    <col min="13826" max="13826" width="50.5703125" style="1" customWidth="1"/>
    <col min="13827" max="13827" width="20" style="1" customWidth="1"/>
    <col min="13828" max="13828" width="10.7109375" style="1" customWidth="1"/>
    <col min="13829" max="14080" width="9.140625" style="1"/>
    <col min="14081" max="14081" width="4.140625" style="1" customWidth="1"/>
    <col min="14082" max="14082" width="50.5703125" style="1" customWidth="1"/>
    <col min="14083" max="14083" width="20" style="1" customWidth="1"/>
    <col min="14084" max="14084" width="10.7109375" style="1" customWidth="1"/>
    <col min="14085" max="14336" width="9.140625" style="1"/>
    <col min="14337" max="14337" width="4.140625" style="1" customWidth="1"/>
    <col min="14338" max="14338" width="50.5703125" style="1" customWidth="1"/>
    <col min="14339" max="14339" width="20" style="1" customWidth="1"/>
    <col min="14340" max="14340" width="10.7109375" style="1" customWidth="1"/>
    <col min="14341" max="14592" width="9.140625" style="1"/>
    <col min="14593" max="14593" width="4.140625" style="1" customWidth="1"/>
    <col min="14594" max="14594" width="50.5703125" style="1" customWidth="1"/>
    <col min="14595" max="14595" width="20" style="1" customWidth="1"/>
    <col min="14596" max="14596" width="10.7109375" style="1" customWidth="1"/>
    <col min="14597" max="14848" width="9.140625" style="1"/>
    <col min="14849" max="14849" width="4.140625" style="1" customWidth="1"/>
    <col min="14850" max="14850" width="50.5703125" style="1" customWidth="1"/>
    <col min="14851" max="14851" width="20" style="1" customWidth="1"/>
    <col min="14852" max="14852" width="10.7109375" style="1" customWidth="1"/>
    <col min="14853" max="15104" width="9.140625" style="1"/>
    <col min="15105" max="15105" width="4.140625" style="1" customWidth="1"/>
    <col min="15106" max="15106" width="50.5703125" style="1" customWidth="1"/>
    <col min="15107" max="15107" width="20" style="1" customWidth="1"/>
    <col min="15108" max="15108" width="10.7109375" style="1" customWidth="1"/>
    <col min="15109" max="15360" width="9.140625" style="1"/>
    <col min="15361" max="15361" width="4.140625" style="1" customWidth="1"/>
    <col min="15362" max="15362" width="50.5703125" style="1" customWidth="1"/>
    <col min="15363" max="15363" width="20" style="1" customWidth="1"/>
    <col min="15364" max="15364" width="10.7109375" style="1" customWidth="1"/>
    <col min="15365" max="15616" width="9.140625" style="1"/>
    <col min="15617" max="15617" width="4.140625" style="1" customWidth="1"/>
    <col min="15618" max="15618" width="50.5703125" style="1" customWidth="1"/>
    <col min="15619" max="15619" width="20" style="1" customWidth="1"/>
    <col min="15620" max="15620" width="10.7109375" style="1" customWidth="1"/>
    <col min="15621" max="15872" width="9.140625" style="1"/>
    <col min="15873" max="15873" width="4.140625" style="1" customWidth="1"/>
    <col min="15874" max="15874" width="50.5703125" style="1" customWidth="1"/>
    <col min="15875" max="15875" width="20" style="1" customWidth="1"/>
    <col min="15876" max="15876" width="10.7109375" style="1" customWidth="1"/>
    <col min="15877" max="16128" width="9.140625" style="1"/>
    <col min="16129" max="16129" width="4.140625" style="1" customWidth="1"/>
    <col min="16130" max="16130" width="50.5703125" style="1" customWidth="1"/>
    <col min="16131" max="16131" width="20" style="1" customWidth="1"/>
    <col min="16132" max="16132" width="10.7109375" style="1" customWidth="1"/>
    <col min="16133" max="16384" width="9.140625" style="1"/>
  </cols>
  <sheetData>
    <row r="1" spans="1:9" x14ac:dyDescent="0.2">
      <c r="D1" s="35"/>
      <c r="E1" s="29"/>
    </row>
    <row r="2" spans="1:9" ht="15.75" customHeight="1" x14ac:dyDescent="0.25">
      <c r="B2" s="710" t="s">
        <v>777</v>
      </c>
      <c r="C2" s="710"/>
      <c r="D2" s="710"/>
      <c r="E2" s="710"/>
    </row>
    <row r="3" spans="1:9" ht="15.75" customHeight="1" x14ac:dyDescent="0.25">
      <c r="B3" s="710"/>
      <c r="C3" s="710"/>
      <c r="D3" s="35"/>
      <c r="E3" s="29"/>
    </row>
    <row r="4" spans="1:9" ht="28.5" customHeight="1" x14ac:dyDescent="0.25">
      <c r="A4" s="671" t="s">
        <v>230</v>
      </c>
      <c r="B4" s="671"/>
      <c r="C4" s="671"/>
      <c r="D4" s="671"/>
      <c r="E4" s="671"/>
    </row>
    <row r="5" spans="1:9" ht="13.5" customHeight="1" x14ac:dyDescent="0.25">
      <c r="A5" s="2"/>
      <c r="B5" s="671"/>
      <c r="C5" s="671"/>
      <c r="D5" s="35"/>
      <c r="E5" s="29"/>
    </row>
    <row r="6" spans="1:9" ht="13.5" customHeight="1" x14ac:dyDescent="0.25">
      <c r="B6" s="30"/>
      <c r="C6" s="30"/>
      <c r="D6" s="35"/>
      <c r="E6" s="29"/>
    </row>
    <row r="7" spans="1:9" ht="2.25" customHeight="1" x14ac:dyDescent="0.25">
      <c r="B7" s="170"/>
      <c r="C7" s="170"/>
      <c r="D7" s="35"/>
      <c r="E7" s="29"/>
    </row>
    <row r="8" spans="1:9" s="233" customFormat="1" ht="39" customHeight="1" thickBot="1" x14ac:dyDescent="0.3">
      <c r="A8" s="728" t="s">
        <v>231</v>
      </c>
      <c r="B8" s="729"/>
      <c r="C8" s="729"/>
      <c r="D8" s="729"/>
      <c r="E8" s="729"/>
      <c r="F8" s="729"/>
    </row>
    <row r="9" spans="1:9" s="234" customFormat="1" ht="35.25" customHeight="1" thickBot="1" x14ac:dyDescent="0.25">
      <c r="A9" s="295" t="s">
        <v>80</v>
      </c>
      <c r="B9" s="296" t="s">
        <v>7</v>
      </c>
      <c r="C9" s="232" t="s">
        <v>734</v>
      </c>
      <c r="D9" s="32" t="s">
        <v>735</v>
      </c>
      <c r="E9" s="297" t="s">
        <v>224</v>
      </c>
      <c r="F9" s="221" t="s">
        <v>151</v>
      </c>
    </row>
    <row r="10" spans="1:9" s="234" customFormat="1" ht="28.5" customHeight="1" x14ac:dyDescent="0.25">
      <c r="A10" s="304" t="s">
        <v>8</v>
      </c>
      <c r="B10" s="305" t="s">
        <v>721</v>
      </c>
      <c r="C10" s="235">
        <v>655000</v>
      </c>
      <c r="D10" s="235">
        <v>580000</v>
      </c>
      <c r="E10" s="235">
        <v>308934</v>
      </c>
      <c r="F10" s="572">
        <f>E10/D10</f>
        <v>0.5326448275862069</v>
      </c>
    </row>
    <row r="11" spans="1:9" ht="25.5" customHeight="1" x14ac:dyDescent="0.25">
      <c r="A11" s="302" t="s">
        <v>10</v>
      </c>
      <c r="B11" s="298" t="s">
        <v>710</v>
      </c>
      <c r="C11" s="294"/>
      <c r="D11" s="236">
        <v>358000</v>
      </c>
      <c r="E11" s="235">
        <v>357651</v>
      </c>
      <c r="F11" s="572">
        <f t="shared" ref="F11:F15" si="0">E11/D11</f>
        <v>0.99902513966480444</v>
      </c>
    </row>
    <row r="12" spans="1:9" ht="24.75" customHeight="1" x14ac:dyDescent="0.25">
      <c r="A12" s="302" t="s">
        <v>12</v>
      </c>
      <c r="B12" s="116" t="s">
        <v>428</v>
      </c>
      <c r="C12" s="236"/>
      <c r="D12" s="236">
        <v>1210000</v>
      </c>
      <c r="E12" s="235">
        <v>1207168</v>
      </c>
      <c r="F12" s="572">
        <f t="shared" si="0"/>
        <v>0.99765950413223137</v>
      </c>
      <c r="I12" s="1" t="s">
        <v>75</v>
      </c>
    </row>
    <row r="13" spans="1:9" ht="26.25" customHeight="1" x14ac:dyDescent="0.25">
      <c r="A13" s="302" t="s">
        <v>14</v>
      </c>
      <c r="B13" s="116" t="s">
        <v>429</v>
      </c>
      <c r="C13" s="236"/>
      <c r="D13" s="236">
        <v>150000</v>
      </c>
      <c r="E13" s="236">
        <v>150000</v>
      </c>
      <c r="F13" s="572">
        <f t="shared" si="0"/>
        <v>1</v>
      </c>
    </row>
    <row r="14" spans="1:9" ht="26.25" customHeight="1" thickBot="1" x14ac:dyDescent="0.3">
      <c r="A14" s="303" t="s">
        <v>16</v>
      </c>
      <c r="B14" s="300" t="s">
        <v>430</v>
      </c>
      <c r="C14" s="301"/>
      <c r="D14" s="301">
        <v>127000</v>
      </c>
      <c r="E14" s="301">
        <v>127000</v>
      </c>
      <c r="F14" s="578">
        <f t="shared" si="0"/>
        <v>1</v>
      </c>
    </row>
    <row r="15" spans="1:9" ht="36" customHeight="1" thickBot="1" x14ac:dyDescent="0.3">
      <c r="A15" s="726" t="s">
        <v>5</v>
      </c>
      <c r="B15" s="727"/>
      <c r="C15" s="237">
        <f>SUM(C10:C14)</f>
        <v>655000</v>
      </c>
      <c r="D15" s="237">
        <f>SUM(D10:D14)</f>
        <v>2425000</v>
      </c>
      <c r="E15" s="237">
        <f>SUM(E10:E14)</f>
        <v>2150753</v>
      </c>
      <c r="F15" s="577">
        <f t="shared" si="0"/>
        <v>0.88690845360824744</v>
      </c>
    </row>
    <row r="16" spans="1:9" ht="15" customHeight="1" x14ac:dyDescent="0.25">
      <c r="B16" s="4"/>
      <c r="C16" s="36"/>
    </row>
    <row r="17" spans="2:6" ht="15.75" customHeight="1" x14ac:dyDescent="0.25">
      <c r="B17" s="671"/>
      <c r="C17" s="671"/>
    </row>
    <row r="18" spans="2:6" ht="15.75" customHeight="1" x14ac:dyDescent="0.25">
      <c r="B18" s="671"/>
      <c r="C18" s="671"/>
    </row>
    <row r="19" spans="2:6" ht="17.25" customHeight="1" x14ac:dyDescent="0.25">
      <c r="B19" s="4" t="s">
        <v>75</v>
      </c>
      <c r="C19" s="36"/>
    </row>
    <row r="20" spans="2:6" ht="15.75" x14ac:dyDescent="0.25">
      <c r="B20" s="3"/>
      <c r="C20" s="31"/>
    </row>
    <row r="21" spans="2:6" ht="15.75" x14ac:dyDescent="0.25">
      <c r="B21" s="4"/>
      <c r="C21" s="2"/>
    </row>
    <row r="22" spans="2:6" ht="15.75" x14ac:dyDescent="0.25">
      <c r="B22" s="37"/>
      <c r="C22" s="38"/>
    </row>
    <row r="23" spans="2:6" ht="31.5" customHeight="1" x14ac:dyDescent="0.25">
      <c r="B23" s="39"/>
      <c r="C23" s="40"/>
    </row>
    <row r="24" spans="2:6" ht="36" customHeight="1" x14ac:dyDescent="0.25">
      <c r="B24" s="39"/>
      <c r="C24" s="40"/>
    </row>
    <row r="25" spans="2:6" ht="15.75" x14ac:dyDescent="0.25">
      <c r="B25" s="39"/>
      <c r="C25" s="40"/>
    </row>
    <row r="26" spans="2:6" ht="15.75" x14ac:dyDescent="0.25">
      <c r="B26" s="4"/>
      <c r="C26" s="36"/>
    </row>
    <row r="27" spans="2:6" ht="15.75" x14ac:dyDescent="0.25">
      <c r="B27" s="3"/>
      <c r="C27" s="36"/>
    </row>
    <row r="28" spans="2:6" ht="15.75" x14ac:dyDescent="0.25">
      <c r="B28" s="4"/>
      <c r="C28" s="36"/>
    </row>
    <row r="29" spans="2:6" ht="15.75" x14ac:dyDescent="0.25">
      <c r="B29" s="3"/>
      <c r="C29" s="36"/>
    </row>
    <row r="30" spans="2:6" ht="15.75" x14ac:dyDescent="0.25">
      <c r="B30" s="671"/>
      <c r="C30" s="671"/>
      <c r="E30" s="30"/>
      <c r="F30" s="30"/>
    </row>
    <row r="31" spans="2:6" ht="15.75" x14ac:dyDescent="0.25">
      <c r="B31" s="671"/>
      <c r="C31" s="671"/>
    </row>
    <row r="32" spans="2:6" ht="15.75" x14ac:dyDescent="0.25">
      <c r="B32" s="2"/>
      <c r="C32" s="2"/>
    </row>
    <row r="33" spans="2:4" ht="15.75" x14ac:dyDescent="0.25">
      <c r="B33" s="3"/>
      <c r="C33" s="31"/>
    </row>
    <row r="34" spans="2:4" ht="15.75" x14ac:dyDescent="0.25">
      <c r="B34" s="4"/>
      <c r="C34" s="2"/>
      <c r="D34" s="30"/>
    </row>
    <row r="35" spans="2:4" ht="15.75" x14ac:dyDescent="0.25">
      <c r="B35" s="37"/>
      <c r="C35" s="38"/>
      <c r="D35" s="30"/>
    </row>
    <row r="36" spans="2:4" ht="15.75" x14ac:dyDescent="0.25">
      <c r="B36" s="39"/>
      <c r="C36" s="40"/>
      <c r="D36" s="30"/>
    </row>
    <row r="37" spans="2:4" ht="15.75" x14ac:dyDescent="0.25">
      <c r="B37" s="4"/>
      <c r="C37" s="36"/>
    </row>
  </sheetData>
  <mergeCells count="10">
    <mergeCell ref="B2:E2"/>
    <mergeCell ref="A15:B15"/>
    <mergeCell ref="B30:C30"/>
    <mergeCell ref="B31:C31"/>
    <mergeCell ref="B3:C3"/>
    <mergeCell ref="B5:C5"/>
    <mergeCell ref="B17:C17"/>
    <mergeCell ref="B18:C18"/>
    <mergeCell ref="A4:E4"/>
    <mergeCell ref="A8:F8"/>
  </mergeCells>
  <phoneticPr fontId="31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4"/>
  <sheetViews>
    <sheetView zoomScaleNormal="100" zoomScaleSheetLayoutView="100" workbookViewId="0">
      <selection activeCell="B3" sqref="B3:C3"/>
    </sheetView>
  </sheetViews>
  <sheetFormatPr defaultRowHeight="12.75" x14ac:dyDescent="0.2"/>
  <cols>
    <col min="1" max="1" width="9.42578125" style="1" customWidth="1"/>
    <col min="2" max="2" width="36.42578125" style="1" customWidth="1"/>
    <col min="3" max="3" width="18.5703125" style="1" customWidth="1"/>
    <col min="4" max="4" width="20.140625" style="1" customWidth="1"/>
    <col min="5" max="5" width="20.85546875" style="1" customWidth="1"/>
    <col min="6" max="256" width="9.140625" style="1"/>
    <col min="257" max="257" width="4.140625" style="1" customWidth="1"/>
    <col min="258" max="258" width="50.5703125" style="1" customWidth="1"/>
    <col min="259" max="259" width="20" style="1" customWidth="1"/>
    <col min="260" max="260" width="10.7109375" style="1" customWidth="1"/>
    <col min="261" max="512" width="9.140625" style="1"/>
    <col min="513" max="513" width="4.140625" style="1" customWidth="1"/>
    <col min="514" max="514" width="50.5703125" style="1" customWidth="1"/>
    <col min="515" max="515" width="20" style="1" customWidth="1"/>
    <col min="516" max="516" width="10.7109375" style="1" customWidth="1"/>
    <col min="517" max="768" width="9.140625" style="1"/>
    <col min="769" max="769" width="4.140625" style="1" customWidth="1"/>
    <col min="770" max="770" width="50.5703125" style="1" customWidth="1"/>
    <col min="771" max="771" width="20" style="1" customWidth="1"/>
    <col min="772" max="772" width="10.7109375" style="1" customWidth="1"/>
    <col min="773" max="1024" width="9.140625" style="1"/>
    <col min="1025" max="1025" width="4.140625" style="1" customWidth="1"/>
    <col min="1026" max="1026" width="50.5703125" style="1" customWidth="1"/>
    <col min="1027" max="1027" width="20" style="1" customWidth="1"/>
    <col min="1028" max="1028" width="10.7109375" style="1" customWidth="1"/>
    <col min="1029" max="1280" width="9.140625" style="1"/>
    <col min="1281" max="1281" width="4.140625" style="1" customWidth="1"/>
    <col min="1282" max="1282" width="50.5703125" style="1" customWidth="1"/>
    <col min="1283" max="1283" width="20" style="1" customWidth="1"/>
    <col min="1284" max="1284" width="10.7109375" style="1" customWidth="1"/>
    <col min="1285" max="1536" width="9.140625" style="1"/>
    <col min="1537" max="1537" width="4.140625" style="1" customWidth="1"/>
    <col min="1538" max="1538" width="50.5703125" style="1" customWidth="1"/>
    <col min="1539" max="1539" width="20" style="1" customWidth="1"/>
    <col min="1540" max="1540" width="10.7109375" style="1" customWidth="1"/>
    <col min="1541" max="1792" width="9.140625" style="1"/>
    <col min="1793" max="1793" width="4.140625" style="1" customWidth="1"/>
    <col min="1794" max="1794" width="50.5703125" style="1" customWidth="1"/>
    <col min="1795" max="1795" width="20" style="1" customWidth="1"/>
    <col min="1796" max="1796" width="10.7109375" style="1" customWidth="1"/>
    <col min="1797" max="2048" width="9.140625" style="1"/>
    <col min="2049" max="2049" width="4.140625" style="1" customWidth="1"/>
    <col min="2050" max="2050" width="50.5703125" style="1" customWidth="1"/>
    <col min="2051" max="2051" width="20" style="1" customWidth="1"/>
    <col min="2052" max="2052" width="10.7109375" style="1" customWidth="1"/>
    <col min="2053" max="2304" width="9.140625" style="1"/>
    <col min="2305" max="2305" width="4.140625" style="1" customWidth="1"/>
    <col min="2306" max="2306" width="50.5703125" style="1" customWidth="1"/>
    <col min="2307" max="2307" width="20" style="1" customWidth="1"/>
    <col min="2308" max="2308" width="10.7109375" style="1" customWidth="1"/>
    <col min="2309" max="2560" width="9.140625" style="1"/>
    <col min="2561" max="2561" width="4.140625" style="1" customWidth="1"/>
    <col min="2562" max="2562" width="50.5703125" style="1" customWidth="1"/>
    <col min="2563" max="2563" width="20" style="1" customWidth="1"/>
    <col min="2564" max="2564" width="10.7109375" style="1" customWidth="1"/>
    <col min="2565" max="2816" width="9.140625" style="1"/>
    <col min="2817" max="2817" width="4.140625" style="1" customWidth="1"/>
    <col min="2818" max="2818" width="50.5703125" style="1" customWidth="1"/>
    <col min="2819" max="2819" width="20" style="1" customWidth="1"/>
    <col min="2820" max="2820" width="10.7109375" style="1" customWidth="1"/>
    <col min="2821" max="3072" width="9.140625" style="1"/>
    <col min="3073" max="3073" width="4.140625" style="1" customWidth="1"/>
    <col min="3074" max="3074" width="50.5703125" style="1" customWidth="1"/>
    <col min="3075" max="3075" width="20" style="1" customWidth="1"/>
    <col min="3076" max="3076" width="10.7109375" style="1" customWidth="1"/>
    <col min="3077" max="3328" width="9.140625" style="1"/>
    <col min="3329" max="3329" width="4.140625" style="1" customWidth="1"/>
    <col min="3330" max="3330" width="50.5703125" style="1" customWidth="1"/>
    <col min="3331" max="3331" width="20" style="1" customWidth="1"/>
    <col min="3332" max="3332" width="10.7109375" style="1" customWidth="1"/>
    <col min="3333" max="3584" width="9.140625" style="1"/>
    <col min="3585" max="3585" width="4.140625" style="1" customWidth="1"/>
    <col min="3586" max="3586" width="50.5703125" style="1" customWidth="1"/>
    <col min="3587" max="3587" width="20" style="1" customWidth="1"/>
    <col min="3588" max="3588" width="10.7109375" style="1" customWidth="1"/>
    <col min="3589" max="3840" width="9.140625" style="1"/>
    <col min="3841" max="3841" width="4.140625" style="1" customWidth="1"/>
    <col min="3842" max="3842" width="50.5703125" style="1" customWidth="1"/>
    <col min="3843" max="3843" width="20" style="1" customWidth="1"/>
    <col min="3844" max="3844" width="10.7109375" style="1" customWidth="1"/>
    <col min="3845" max="4096" width="9.140625" style="1"/>
    <col min="4097" max="4097" width="4.140625" style="1" customWidth="1"/>
    <col min="4098" max="4098" width="50.5703125" style="1" customWidth="1"/>
    <col min="4099" max="4099" width="20" style="1" customWidth="1"/>
    <col min="4100" max="4100" width="10.7109375" style="1" customWidth="1"/>
    <col min="4101" max="4352" width="9.140625" style="1"/>
    <col min="4353" max="4353" width="4.140625" style="1" customWidth="1"/>
    <col min="4354" max="4354" width="50.5703125" style="1" customWidth="1"/>
    <col min="4355" max="4355" width="20" style="1" customWidth="1"/>
    <col min="4356" max="4356" width="10.7109375" style="1" customWidth="1"/>
    <col min="4357" max="4608" width="9.140625" style="1"/>
    <col min="4609" max="4609" width="4.140625" style="1" customWidth="1"/>
    <col min="4610" max="4610" width="50.5703125" style="1" customWidth="1"/>
    <col min="4611" max="4611" width="20" style="1" customWidth="1"/>
    <col min="4612" max="4612" width="10.7109375" style="1" customWidth="1"/>
    <col min="4613" max="4864" width="9.140625" style="1"/>
    <col min="4865" max="4865" width="4.140625" style="1" customWidth="1"/>
    <col min="4866" max="4866" width="50.5703125" style="1" customWidth="1"/>
    <col min="4867" max="4867" width="20" style="1" customWidth="1"/>
    <col min="4868" max="4868" width="10.7109375" style="1" customWidth="1"/>
    <col min="4869" max="5120" width="9.140625" style="1"/>
    <col min="5121" max="5121" width="4.140625" style="1" customWidth="1"/>
    <col min="5122" max="5122" width="50.5703125" style="1" customWidth="1"/>
    <col min="5123" max="5123" width="20" style="1" customWidth="1"/>
    <col min="5124" max="5124" width="10.7109375" style="1" customWidth="1"/>
    <col min="5125" max="5376" width="9.140625" style="1"/>
    <col min="5377" max="5377" width="4.140625" style="1" customWidth="1"/>
    <col min="5378" max="5378" width="50.5703125" style="1" customWidth="1"/>
    <col min="5379" max="5379" width="20" style="1" customWidth="1"/>
    <col min="5380" max="5380" width="10.7109375" style="1" customWidth="1"/>
    <col min="5381" max="5632" width="9.140625" style="1"/>
    <col min="5633" max="5633" width="4.140625" style="1" customWidth="1"/>
    <col min="5634" max="5634" width="50.5703125" style="1" customWidth="1"/>
    <col min="5635" max="5635" width="20" style="1" customWidth="1"/>
    <col min="5636" max="5636" width="10.7109375" style="1" customWidth="1"/>
    <col min="5637" max="5888" width="9.140625" style="1"/>
    <col min="5889" max="5889" width="4.140625" style="1" customWidth="1"/>
    <col min="5890" max="5890" width="50.5703125" style="1" customWidth="1"/>
    <col min="5891" max="5891" width="20" style="1" customWidth="1"/>
    <col min="5892" max="5892" width="10.7109375" style="1" customWidth="1"/>
    <col min="5893" max="6144" width="9.140625" style="1"/>
    <col min="6145" max="6145" width="4.140625" style="1" customWidth="1"/>
    <col min="6146" max="6146" width="50.5703125" style="1" customWidth="1"/>
    <col min="6147" max="6147" width="20" style="1" customWidth="1"/>
    <col min="6148" max="6148" width="10.7109375" style="1" customWidth="1"/>
    <col min="6149" max="6400" width="9.140625" style="1"/>
    <col min="6401" max="6401" width="4.140625" style="1" customWidth="1"/>
    <col min="6402" max="6402" width="50.5703125" style="1" customWidth="1"/>
    <col min="6403" max="6403" width="20" style="1" customWidth="1"/>
    <col min="6404" max="6404" width="10.7109375" style="1" customWidth="1"/>
    <col min="6405" max="6656" width="9.140625" style="1"/>
    <col min="6657" max="6657" width="4.140625" style="1" customWidth="1"/>
    <col min="6658" max="6658" width="50.5703125" style="1" customWidth="1"/>
    <col min="6659" max="6659" width="20" style="1" customWidth="1"/>
    <col min="6660" max="6660" width="10.7109375" style="1" customWidth="1"/>
    <col min="6661" max="6912" width="9.140625" style="1"/>
    <col min="6913" max="6913" width="4.140625" style="1" customWidth="1"/>
    <col min="6914" max="6914" width="50.5703125" style="1" customWidth="1"/>
    <col min="6915" max="6915" width="20" style="1" customWidth="1"/>
    <col min="6916" max="6916" width="10.7109375" style="1" customWidth="1"/>
    <col min="6917" max="7168" width="9.140625" style="1"/>
    <col min="7169" max="7169" width="4.140625" style="1" customWidth="1"/>
    <col min="7170" max="7170" width="50.5703125" style="1" customWidth="1"/>
    <col min="7171" max="7171" width="20" style="1" customWidth="1"/>
    <col min="7172" max="7172" width="10.7109375" style="1" customWidth="1"/>
    <col min="7173" max="7424" width="9.140625" style="1"/>
    <col min="7425" max="7425" width="4.140625" style="1" customWidth="1"/>
    <col min="7426" max="7426" width="50.5703125" style="1" customWidth="1"/>
    <col min="7427" max="7427" width="20" style="1" customWidth="1"/>
    <col min="7428" max="7428" width="10.7109375" style="1" customWidth="1"/>
    <col min="7429" max="7680" width="9.140625" style="1"/>
    <col min="7681" max="7681" width="4.140625" style="1" customWidth="1"/>
    <col min="7682" max="7682" width="50.5703125" style="1" customWidth="1"/>
    <col min="7683" max="7683" width="20" style="1" customWidth="1"/>
    <col min="7684" max="7684" width="10.7109375" style="1" customWidth="1"/>
    <col min="7685" max="7936" width="9.140625" style="1"/>
    <col min="7937" max="7937" width="4.140625" style="1" customWidth="1"/>
    <col min="7938" max="7938" width="50.5703125" style="1" customWidth="1"/>
    <col min="7939" max="7939" width="20" style="1" customWidth="1"/>
    <col min="7940" max="7940" width="10.7109375" style="1" customWidth="1"/>
    <col min="7941" max="8192" width="9.140625" style="1"/>
    <col min="8193" max="8193" width="4.140625" style="1" customWidth="1"/>
    <col min="8194" max="8194" width="50.5703125" style="1" customWidth="1"/>
    <col min="8195" max="8195" width="20" style="1" customWidth="1"/>
    <col min="8196" max="8196" width="10.7109375" style="1" customWidth="1"/>
    <col min="8197" max="8448" width="9.140625" style="1"/>
    <col min="8449" max="8449" width="4.140625" style="1" customWidth="1"/>
    <col min="8450" max="8450" width="50.5703125" style="1" customWidth="1"/>
    <col min="8451" max="8451" width="20" style="1" customWidth="1"/>
    <col min="8452" max="8452" width="10.7109375" style="1" customWidth="1"/>
    <col min="8453" max="8704" width="9.140625" style="1"/>
    <col min="8705" max="8705" width="4.140625" style="1" customWidth="1"/>
    <col min="8706" max="8706" width="50.5703125" style="1" customWidth="1"/>
    <col min="8707" max="8707" width="20" style="1" customWidth="1"/>
    <col min="8708" max="8708" width="10.7109375" style="1" customWidth="1"/>
    <col min="8709" max="8960" width="9.140625" style="1"/>
    <col min="8961" max="8961" width="4.140625" style="1" customWidth="1"/>
    <col min="8962" max="8962" width="50.5703125" style="1" customWidth="1"/>
    <col min="8963" max="8963" width="20" style="1" customWidth="1"/>
    <col min="8964" max="8964" width="10.7109375" style="1" customWidth="1"/>
    <col min="8965" max="9216" width="9.140625" style="1"/>
    <col min="9217" max="9217" width="4.140625" style="1" customWidth="1"/>
    <col min="9218" max="9218" width="50.5703125" style="1" customWidth="1"/>
    <col min="9219" max="9219" width="20" style="1" customWidth="1"/>
    <col min="9220" max="9220" width="10.7109375" style="1" customWidth="1"/>
    <col min="9221" max="9472" width="9.140625" style="1"/>
    <col min="9473" max="9473" width="4.140625" style="1" customWidth="1"/>
    <col min="9474" max="9474" width="50.5703125" style="1" customWidth="1"/>
    <col min="9475" max="9475" width="20" style="1" customWidth="1"/>
    <col min="9476" max="9476" width="10.7109375" style="1" customWidth="1"/>
    <col min="9477" max="9728" width="9.140625" style="1"/>
    <col min="9729" max="9729" width="4.140625" style="1" customWidth="1"/>
    <col min="9730" max="9730" width="50.5703125" style="1" customWidth="1"/>
    <col min="9731" max="9731" width="20" style="1" customWidth="1"/>
    <col min="9732" max="9732" width="10.7109375" style="1" customWidth="1"/>
    <col min="9733" max="9984" width="9.140625" style="1"/>
    <col min="9985" max="9985" width="4.140625" style="1" customWidth="1"/>
    <col min="9986" max="9986" width="50.5703125" style="1" customWidth="1"/>
    <col min="9987" max="9987" width="20" style="1" customWidth="1"/>
    <col min="9988" max="9988" width="10.7109375" style="1" customWidth="1"/>
    <col min="9989" max="10240" width="9.140625" style="1"/>
    <col min="10241" max="10241" width="4.140625" style="1" customWidth="1"/>
    <col min="10242" max="10242" width="50.5703125" style="1" customWidth="1"/>
    <col min="10243" max="10243" width="20" style="1" customWidth="1"/>
    <col min="10244" max="10244" width="10.7109375" style="1" customWidth="1"/>
    <col min="10245" max="10496" width="9.140625" style="1"/>
    <col min="10497" max="10497" width="4.140625" style="1" customWidth="1"/>
    <col min="10498" max="10498" width="50.5703125" style="1" customWidth="1"/>
    <col min="10499" max="10499" width="20" style="1" customWidth="1"/>
    <col min="10500" max="10500" width="10.7109375" style="1" customWidth="1"/>
    <col min="10501" max="10752" width="9.140625" style="1"/>
    <col min="10753" max="10753" width="4.140625" style="1" customWidth="1"/>
    <col min="10754" max="10754" width="50.5703125" style="1" customWidth="1"/>
    <col min="10755" max="10755" width="20" style="1" customWidth="1"/>
    <col min="10756" max="10756" width="10.7109375" style="1" customWidth="1"/>
    <col min="10757" max="11008" width="9.140625" style="1"/>
    <col min="11009" max="11009" width="4.140625" style="1" customWidth="1"/>
    <col min="11010" max="11010" width="50.5703125" style="1" customWidth="1"/>
    <col min="11011" max="11011" width="20" style="1" customWidth="1"/>
    <col min="11012" max="11012" width="10.7109375" style="1" customWidth="1"/>
    <col min="11013" max="11264" width="9.140625" style="1"/>
    <col min="11265" max="11265" width="4.140625" style="1" customWidth="1"/>
    <col min="11266" max="11266" width="50.5703125" style="1" customWidth="1"/>
    <col min="11267" max="11267" width="20" style="1" customWidth="1"/>
    <col min="11268" max="11268" width="10.7109375" style="1" customWidth="1"/>
    <col min="11269" max="11520" width="9.140625" style="1"/>
    <col min="11521" max="11521" width="4.140625" style="1" customWidth="1"/>
    <col min="11522" max="11522" width="50.5703125" style="1" customWidth="1"/>
    <col min="11523" max="11523" width="20" style="1" customWidth="1"/>
    <col min="11524" max="11524" width="10.7109375" style="1" customWidth="1"/>
    <col min="11525" max="11776" width="9.140625" style="1"/>
    <col min="11777" max="11777" width="4.140625" style="1" customWidth="1"/>
    <col min="11778" max="11778" width="50.5703125" style="1" customWidth="1"/>
    <col min="11779" max="11779" width="20" style="1" customWidth="1"/>
    <col min="11780" max="11780" width="10.7109375" style="1" customWidth="1"/>
    <col min="11781" max="12032" width="9.140625" style="1"/>
    <col min="12033" max="12033" width="4.140625" style="1" customWidth="1"/>
    <col min="12034" max="12034" width="50.5703125" style="1" customWidth="1"/>
    <col min="12035" max="12035" width="20" style="1" customWidth="1"/>
    <col min="12036" max="12036" width="10.7109375" style="1" customWidth="1"/>
    <col min="12037" max="12288" width="9.140625" style="1"/>
    <col min="12289" max="12289" width="4.140625" style="1" customWidth="1"/>
    <col min="12290" max="12290" width="50.5703125" style="1" customWidth="1"/>
    <col min="12291" max="12291" width="20" style="1" customWidth="1"/>
    <col min="12292" max="12292" width="10.7109375" style="1" customWidth="1"/>
    <col min="12293" max="12544" width="9.140625" style="1"/>
    <col min="12545" max="12545" width="4.140625" style="1" customWidth="1"/>
    <col min="12546" max="12546" width="50.5703125" style="1" customWidth="1"/>
    <col min="12547" max="12547" width="20" style="1" customWidth="1"/>
    <col min="12548" max="12548" width="10.7109375" style="1" customWidth="1"/>
    <col min="12549" max="12800" width="9.140625" style="1"/>
    <col min="12801" max="12801" width="4.140625" style="1" customWidth="1"/>
    <col min="12802" max="12802" width="50.5703125" style="1" customWidth="1"/>
    <col min="12803" max="12803" width="20" style="1" customWidth="1"/>
    <col min="12804" max="12804" width="10.7109375" style="1" customWidth="1"/>
    <col min="12805" max="13056" width="9.140625" style="1"/>
    <col min="13057" max="13057" width="4.140625" style="1" customWidth="1"/>
    <col min="13058" max="13058" width="50.5703125" style="1" customWidth="1"/>
    <col min="13059" max="13059" width="20" style="1" customWidth="1"/>
    <col min="13060" max="13060" width="10.7109375" style="1" customWidth="1"/>
    <col min="13061" max="13312" width="9.140625" style="1"/>
    <col min="13313" max="13313" width="4.140625" style="1" customWidth="1"/>
    <col min="13314" max="13314" width="50.5703125" style="1" customWidth="1"/>
    <col min="13315" max="13315" width="20" style="1" customWidth="1"/>
    <col min="13316" max="13316" width="10.7109375" style="1" customWidth="1"/>
    <col min="13317" max="13568" width="9.140625" style="1"/>
    <col min="13569" max="13569" width="4.140625" style="1" customWidth="1"/>
    <col min="13570" max="13570" width="50.5703125" style="1" customWidth="1"/>
    <col min="13571" max="13571" width="20" style="1" customWidth="1"/>
    <col min="13572" max="13572" width="10.7109375" style="1" customWidth="1"/>
    <col min="13573" max="13824" width="9.140625" style="1"/>
    <col min="13825" max="13825" width="4.140625" style="1" customWidth="1"/>
    <col min="13826" max="13826" width="50.5703125" style="1" customWidth="1"/>
    <col min="13827" max="13827" width="20" style="1" customWidth="1"/>
    <col min="13828" max="13828" width="10.7109375" style="1" customWidth="1"/>
    <col min="13829" max="14080" width="9.140625" style="1"/>
    <col min="14081" max="14081" width="4.140625" style="1" customWidth="1"/>
    <col min="14082" max="14082" width="50.5703125" style="1" customWidth="1"/>
    <col min="14083" max="14083" width="20" style="1" customWidth="1"/>
    <col min="14084" max="14084" width="10.7109375" style="1" customWidth="1"/>
    <col min="14085" max="14336" width="9.140625" style="1"/>
    <col min="14337" max="14337" width="4.140625" style="1" customWidth="1"/>
    <col min="14338" max="14338" width="50.5703125" style="1" customWidth="1"/>
    <col min="14339" max="14339" width="20" style="1" customWidth="1"/>
    <col min="14340" max="14340" width="10.7109375" style="1" customWidth="1"/>
    <col min="14341" max="14592" width="9.140625" style="1"/>
    <col min="14593" max="14593" width="4.140625" style="1" customWidth="1"/>
    <col min="14594" max="14594" width="50.5703125" style="1" customWidth="1"/>
    <col min="14595" max="14595" width="20" style="1" customWidth="1"/>
    <col min="14596" max="14596" width="10.7109375" style="1" customWidth="1"/>
    <col min="14597" max="14848" width="9.140625" style="1"/>
    <col min="14849" max="14849" width="4.140625" style="1" customWidth="1"/>
    <col min="14850" max="14850" width="50.5703125" style="1" customWidth="1"/>
    <col min="14851" max="14851" width="20" style="1" customWidth="1"/>
    <col min="14852" max="14852" width="10.7109375" style="1" customWidth="1"/>
    <col min="14853" max="15104" width="9.140625" style="1"/>
    <col min="15105" max="15105" width="4.140625" style="1" customWidth="1"/>
    <col min="15106" max="15106" width="50.5703125" style="1" customWidth="1"/>
    <col min="15107" max="15107" width="20" style="1" customWidth="1"/>
    <col min="15108" max="15108" width="10.7109375" style="1" customWidth="1"/>
    <col min="15109" max="15360" width="9.140625" style="1"/>
    <col min="15361" max="15361" width="4.140625" style="1" customWidth="1"/>
    <col min="15362" max="15362" width="50.5703125" style="1" customWidth="1"/>
    <col min="15363" max="15363" width="20" style="1" customWidth="1"/>
    <col min="15364" max="15364" width="10.7109375" style="1" customWidth="1"/>
    <col min="15365" max="15616" width="9.140625" style="1"/>
    <col min="15617" max="15617" width="4.140625" style="1" customWidth="1"/>
    <col min="15618" max="15618" width="50.5703125" style="1" customWidth="1"/>
    <col min="15619" max="15619" width="20" style="1" customWidth="1"/>
    <col min="15620" max="15620" width="10.7109375" style="1" customWidth="1"/>
    <col min="15621" max="15872" width="9.140625" style="1"/>
    <col min="15873" max="15873" width="4.140625" style="1" customWidth="1"/>
    <col min="15874" max="15874" width="50.5703125" style="1" customWidth="1"/>
    <col min="15875" max="15875" width="20" style="1" customWidth="1"/>
    <col min="15876" max="15876" width="10.7109375" style="1" customWidth="1"/>
    <col min="15877" max="16128" width="9.140625" style="1"/>
    <col min="16129" max="16129" width="4.140625" style="1" customWidth="1"/>
    <col min="16130" max="16130" width="50.5703125" style="1" customWidth="1"/>
    <col min="16131" max="16131" width="20" style="1" customWidth="1"/>
    <col min="16132" max="16132" width="10.7109375" style="1" customWidth="1"/>
    <col min="16133" max="16384" width="9.140625" style="1"/>
  </cols>
  <sheetData>
    <row r="1" spans="1:12" x14ac:dyDescent="0.2">
      <c r="D1" s="35"/>
      <c r="E1" s="29"/>
    </row>
    <row r="2" spans="1:12" ht="15.75" customHeight="1" x14ac:dyDescent="0.25">
      <c r="B2" s="710" t="s">
        <v>778</v>
      </c>
      <c r="C2" s="710"/>
      <c r="D2" s="710"/>
      <c r="E2" s="710"/>
    </row>
    <row r="3" spans="1:12" ht="15.75" customHeight="1" x14ac:dyDescent="0.25">
      <c r="B3" s="710"/>
      <c r="C3" s="710"/>
      <c r="D3" s="35"/>
      <c r="E3" s="29"/>
    </row>
    <row r="4" spans="1:12" ht="28.5" customHeight="1" x14ac:dyDescent="0.25">
      <c r="B4" s="671" t="s">
        <v>232</v>
      </c>
      <c r="C4" s="671"/>
      <c r="D4" s="671"/>
      <c r="E4" s="671"/>
    </row>
    <row r="5" spans="1:12" ht="13.5" customHeight="1" x14ac:dyDescent="0.25">
      <c r="A5" s="2"/>
      <c r="B5" s="671"/>
      <c r="C5" s="671"/>
      <c r="D5" s="35"/>
      <c r="E5" s="29"/>
    </row>
    <row r="6" spans="1:12" ht="13.5" customHeight="1" thickBot="1" x14ac:dyDescent="0.3">
      <c r="B6" s="30"/>
      <c r="C6" s="30"/>
      <c r="D6" s="35"/>
      <c r="E6" s="29"/>
    </row>
    <row r="7" spans="1:12" ht="40.5" customHeight="1" thickBot="1" x14ac:dyDescent="0.3">
      <c r="A7" s="33" t="s">
        <v>80</v>
      </c>
      <c r="B7" s="283" t="s">
        <v>7</v>
      </c>
      <c r="C7" s="232" t="s">
        <v>734</v>
      </c>
      <c r="D7" s="32" t="s">
        <v>735</v>
      </c>
      <c r="E7" s="314" t="s">
        <v>224</v>
      </c>
      <c r="F7" s="221" t="s">
        <v>151</v>
      </c>
    </row>
    <row r="8" spans="1:12" s="29" customFormat="1" ht="33.75" customHeight="1" x14ac:dyDescent="0.25">
      <c r="A8" s="490" t="s">
        <v>8</v>
      </c>
      <c r="B8" s="491" t="s">
        <v>722</v>
      </c>
      <c r="C8" s="492">
        <v>1277000</v>
      </c>
      <c r="D8" s="492">
        <v>1314943</v>
      </c>
      <c r="E8" s="493">
        <v>1314943</v>
      </c>
      <c r="F8" s="494">
        <f>E8/D8</f>
        <v>1</v>
      </c>
    </row>
    <row r="9" spans="1:12" s="355" customFormat="1" ht="29.25" customHeight="1" x14ac:dyDescent="0.25">
      <c r="A9" s="112"/>
      <c r="B9" s="116"/>
      <c r="C9" s="239"/>
      <c r="D9" s="239"/>
      <c r="E9" s="306"/>
      <c r="F9" s="112"/>
    </row>
    <row r="10" spans="1:12" ht="30" customHeight="1" x14ac:dyDescent="0.25">
      <c r="A10" s="112"/>
      <c r="B10" s="116"/>
      <c r="C10" s="238"/>
      <c r="D10" s="231"/>
      <c r="E10" s="307"/>
      <c r="F10" s="112"/>
    </row>
    <row r="11" spans="1:12" ht="30" customHeight="1" thickBot="1" x14ac:dyDescent="0.3">
      <c r="A11" s="308"/>
      <c r="B11" s="300"/>
      <c r="C11" s="309"/>
      <c r="D11" s="310"/>
      <c r="E11" s="311"/>
      <c r="F11" s="308"/>
    </row>
    <row r="12" spans="1:12" ht="31.5" customHeight="1" thickBot="1" x14ac:dyDescent="0.3">
      <c r="A12" s="726" t="s">
        <v>5</v>
      </c>
      <c r="B12" s="727"/>
      <c r="C12" s="117">
        <f>SUM(C8:C11)</f>
        <v>1277000</v>
      </c>
      <c r="D12" s="117">
        <f>SUM(D8:D11)</f>
        <v>1314943</v>
      </c>
      <c r="E12" s="312">
        <f>SUM(E8:E11)</f>
        <v>1314943</v>
      </c>
      <c r="F12" s="313">
        <f>E12/D12</f>
        <v>1</v>
      </c>
      <c r="L12" s="29"/>
    </row>
    <row r="13" spans="1:12" ht="30" customHeight="1" x14ac:dyDescent="0.25">
      <c r="B13" s="4"/>
      <c r="C13" s="36"/>
    </row>
    <row r="14" spans="1:12" ht="15" customHeight="1" x14ac:dyDescent="0.25">
      <c r="B14" s="671"/>
      <c r="C14" s="671"/>
    </row>
    <row r="15" spans="1:12" ht="15.75" customHeight="1" x14ac:dyDescent="0.25">
      <c r="B15" s="671"/>
      <c r="C15" s="671"/>
    </row>
    <row r="16" spans="1:12" ht="15.75" customHeight="1" x14ac:dyDescent="0.25">
      <c r="B16" s="4"/>
      <c r="C16" s="36"/>
    </row>
    <row r="17" spans="2:6" ht="17.25" customHeight="1" x14ac:dyDescent="0.25">
      <c r="B17" s="3"/>
      <c r="C17" s="31"/>
    </row>
    <row r="18" spans="2:6" ht="15.75" x14ac:dyDescent="0.25">
      <c r="B18" s="4"/>
      <c r="C18" s="2"/>
    </row>
    <row r="19" spans="2:6" ht="15.75" x14ac:dyDescent="0.25">
      <c r="B19" s="37"/>
      <c r="C19" s="38"/>
    </row>
    <row r="20" spans="2:6" ht="15.75" x14ac:dyDescent="0.25">
      <c r="B20" s="39"/>
      <c r="C20" s="40"/>
    </row>
    <row r="21" spans="2:6" ht="31.5" customHeight="1" x14ac:dyDescent="0.25">
      <c r="B21" s="39"/>
      <c r="C21" s="40"/>
    </row>
    <row r="22" spans="2:6" ht="36" customHeight="1" x14ac:dyDescent="0.25">
      <c r="B22" s="39"/>
      <c r="C22" s="40"/>
    </row>
    <row r="23" spans="2:6" ht="15.75" x14ac:dyDescent="0.25">
      <c r="B23" s="4"/>
      <c r="C23" s="36"/>
    </row>
    <row r="24" spans="2:6" ht="15.75" x14ac:dyDescent="0.25">
      <c r="B24" s="3"/>
      <c r="C24" s="36"/>
    </row>
    <row r="25" spans="2:6" ht="15.75" x14ac:dyDescent="0.25">
      <c r="B25" s="4"/>
      <c r="C25" s="36"/>
    </row>
    <row r="26" spans="2:6" ht="15.75" x14ac:dyDescent="0.25">
      <c r="B26" s="3"/>
      <c r="C26" s="36"/>
    </row>
    <row r="27" spans="2:6" ht="15.75" x14ac:dyDescent="0.25">
      <c r="B27" s="671"/>
      <c r="C27" s="671"/>
      <c r="E27" s="30"/>
      <c r="F27" s="30"/>
    </row>
    <row r="28" spans="2:6" ht="15.75" x14ac:dyDescent="0.25">
      <c r="B28" s="671"/>
      <c r="C28" s="671"/>
    </row>
    <row r="29" spans="2:6" ht="15.75" x14ac:dyDescent="0.25">
      <c r="B29" s="2"/>
      <c r="C29" s="2"/>
    </row>
    <row r="30" spans="2:6" ht="15.75" x14ac:dyDescent="0.25">
      <c r="B30" s="3"/>
      <c r="C30" s="31"/>
    </row>
    <row r="31" spans="2:6" ht="15.75" x14ac:dyDescent="0.25">
      <c r="B31" s="4"/>
      <c r="C31" s="2"/>
      <c r="D31" s="30"/>
    </row>
    <row r="32" spans="2:6" ht="15.75" x14ac:dyDescent="0.25">
      <c r="B32" s="37"/>
      <c r="C32" s="38"/>
      <c r="D32" s="30"/>
    </row>
    <row r="33" spans="2:4" ht="15.75" x14ac:dyDescent="0.25">
      <c r="B33" s="39"/>
      <c r="C33" s="40"/>
      <c r="D33" s="30"/>
    </row>
    <row r="34" spans="2:4" ht="15.75" x14ac:dyDescent="0.25">
      <c r="B34" s="4"/>
      <c r="C34" s="36"/>
    </row>
  </sheetData>
  <mergeCells count="9">
    <mergeCell ref="B2:E2"/>
    <mergeCell ref="B27:C27"/>
    <mergeCell ref="B28:C28"/>
    <mergeCell ref="B3:C3"/>
    <mergeCell ref="B5:C5"/>
    <mergeCell ref="B14:C14"/>
    <mergeCell ref="B15:C15"/>
    <mergeCell ref="A12:B12"/>
    <mergeCell ref="B4:E4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15</vt:i4>
      </vt:variant>
    </vt:vector>
  </HeadingPairs>
  <TitlesOfParts>
    <vt:vector size="38" baseType="lpstr">
      <vt:lpstr>1.sz.melléklet</vt:lpstr>
      <vt:lpstr>2.sz. melléklet</vt:lpstr>
      <vt:lpstr>3.sz. melléklet</vt:lpstr>
      <vt:lpstr>4.sz.melléklet</vt:lpstr>
      <vt:lpstr>5.sz.melléklet</vt:lpstr>
      <vt:lpstr>6.sz.melléklet</vt:lpstr>
      <vt:lpstr>7.sz.melléklet</vt:lpstr>
      <vt:lpstr>8.sz.melléklet</vt:lpstr>
      <vt:lpstr>9.sz.melléklet</vt:lpstr>
      <vt:lpstr>10-sz.melléklet</vt:lpstr>
      <vt:lpstr>11.sz.melléklet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 melléklet</vt:lpstr>
      <vt:lpstr>19.sz.melléklet</vt:lpstr>
      <vt:lpstr>20.sz.melléklet</vt:lpstr>
      <vt:lpstr>21.sz.melléklet</vt:lpstr>
      <vt:lpstr>22.sz.melléklet</vt:lpstr>
      <vt:lpstr>23.sz.melléklet</vt:lpstr>
      <vt:lpstr>'5.sz.melléklet'!Excel_BuiltIn_Print_Area</vt:lpstr>
      <vt:lpstr>'1.sz.melléklet'!Nyomtatási_terület</vt:lpstr>
      <vt:lpstr>'10-sz.melléklet'!Nyomtatási_terület</vt:lpstr>
      <vt:lpstr>'12.sz.melléklet'!Nyomtatási_terület</vt:lpstr>
      <vt:lpstr>'13.sz.melléklet'!Nyomtatási_terület</vt:lpstr>
      <vt:lpstr>'18.sz. melléklet'!Nyomtatási_terület</vt:lpstr>
      <vt:lpstr>'19.sz.melléklet'!Nyomtatási_terület</vt:lpstr>
      <vt:lpstr>'22.sz.melléklet'!Nyomtatási_terület</vt:lpstr>
      <vt:lpstr>'23.sz.melléklet'!Nyomtatási_terület</vt:lpstr>
      <vt:lpstr>'3.sz. melléklet'!Nyomtatási_terület</vt:lpstr>
      <vt:lpstr>'5.sz.melléklet'!Nyomtatási_terület</vt:lpstr>
      <vt:lpstr>'6.sz.melléklet'!Nyomtatási_terület</vt:lpstr>
      <vt:lpstr>'7.sz.melléklet'!Nyomtatási_terület</vt:lpstr>
      <vt:lpstr>'8.sz.melléklet'!Nyomtatási_terület</vt:lpstr>
      <vt:lpstr>'9.sz.melléklet'!Nyomtatási_terület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user</cp:lastModifiedBy>
  <cp:lastPrinted>2021-05-27T09:29:16Z</cp:lastPrinted>
  <dcterms:created xsi:type="dcterms:W3CDTF">2021-01-05T13:54:30Z</dcterms:created>
  <dcterms:modified xsi:type="dcterms:W3CDTF">2021-06-01T07:57:29Z</dcterms:modified>
</cp:coreProperties>
</file>